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 defaultThemeVersion="124226"/>
  <bookViews>
    <workbookView xWindow="360" yWindow="375" windowWidth="9720" windowHeight="6180" tabRatio="419" firstSheet="3" activeTab="3"/>
  </bookViews>
  <sheets>
    <sheet name="EBRU-hazime HANIM" sheetId="25" state="hidden" r:id="rId1"/>
    <sheet name="MUSTAFA GÜNEYLİ-İME" sheetId="23" state="hidden" r:id="rId2"/>
    <sheet name="MUSTAFA GÜNEYLİ ahmet vapu-MAAŞ" sheetId="24" state="hidden" r:id="rId3"/>
    <sheet name="EK DERS ÜCRET PUANTAJ ÇİZELGESİ" sheetId="1" r:id="rId4"/>
    <sheet name="Sayfa3" sheetId="31" state="hidden" r:id="rId5"/>
    <sheet name="Sayfa4" sheetId="32" state="hidden" r:id="rId6"/>
    <sheet name="Sayfa2" sheetId="29" state="hidden" r:id="rId7"/>
    <sheet name="vezir vural" sheetId="20" state="hidden" r:id="rId8"/>
    <sheet name="etş ek ders " sheetId="18" state="hidden" r:id="rId9"/>
    <sheet name="etşmaaş " sheetId="17" state="hidden" r:id="rId10"/>
    <sheet name="Ergülü Bey " sheetId="14" state="hidden" r:id="rId11"/>
    <sheet name="USTALIK" sheetId="13" state="hidden" r:id="rId12"/>
    <sheet name="iş kur " sheetId="12" state="hidden" r:id="rId13"/>
    <sheet name="etş açık lise sınav" sheetId="21" state="hidden" r:id="rId14"/>
    <sheet name="Sayfa1" sheetId="26" state="hidden" r:id="rId15"/>
    <sheet name="GAMP" sheetId="27" state="hidden" r:id="rId16"/>
    <sheet name="gamp ime " sheetId="28" state="hidden" r:id="rId17"/>
    <sheet name="AÇIK LİSE+İLKÖĞRETİM  OK SIN." sheetId="19" state="hidden" r:id="rId18"/>
    <sheet name="AÇIKLAMALAR" sheetId="33" r:id="rId19"/>
  </sheets>
  <definedNames>
    <definedName name="_xlnm._FilterDatabase" localSheetId="5" hidden="1">Sayfa4!$C$3:$BR$4</definedName>
    <definedName name="_xlnm.Print_Area" localSheetId="17">'AÇIK LİSE+İLKÖĞRETİM  OK SIN.'!$A$1:$AI$15</definedName>
    <definedName name="_xlnm.Print_Area" localSheetId="0">'EBRU-hazime HANIM'!$A$1:$AI$16</definedName>
    <definedName name="_xlnm.Print_Area" localSheetId="3">'EK DERS ÜCRET PUANTAJ ÇİZELGESİ'!$A$1:$AL$50</definedName>
    <definedName name="_xlnm.Print_Area" localSheetId="10">'Ergülü Bey '!$A$1:$AI$15</definedName>
    <definedName name="_xlnm.Print_Area" localSheetId="13">'etş açık lise sınav'!$A$1:$AI$17</definedName>
    <definedName name="_xlnm.Print_Area" localSheetId="8">'etş ek ders '!$A$1:$AI$12</definedName>
    <definedName name="_xlnm.Print_Area" localSheetId="9">'etşmaaş '!$A$1:$AI$23</definedName>
    <definedName name="_xlnm.Print_Area" localSheetId="15">GAMP!$A$1:$AI$29</definedName>
    <definedName name="_xlnm.Print_Area" localSheetId="16">'gamp ime '!$A$1:$AI$28</definedName>
    <definedName name="_xlnm.Print_Area" localSheetId="2">'MUSTAFA GÜNEYLİ ahmet vapu-MAAŞ'!$A$1:$AI$15</definedName>
    <definedName name="_xlnm.Print_Area" localSheetId="1">'MUSTAFA GÜNEYLİ-İME'!$A$1:$AI$15</definedName>
    <definedName name="_xlnm.Print_Area" localSheetId="7">'vezir vural'!$A$1:$AI$30</definedName>
  </definedNames>
  <calcPr calcId="144525"/>
</workbook>
</file>

<file path=xl/calcChain.xml><?xml version="1.0" encoding="utf-8"?>
<calcChain xmlns="http://schemas.openxmlformats.org/spreadsheetml/2006/main">
  <c r="AK13" i="1" l="1"/>
  <c r="AK14" i="1"/>
  <c r="AK15" i="1"/>
  <c r="AK16" i="1"/>
  <c r="AK17" i="1"/>
  <c r="AK18" i="1"/>
  <c r="AK19" i="1"/>
  <c r="AK20" i="1"/>
  <c r="AK21" i="1"/>
  <c r="AK22" i="1"/>
  <c r="AK23" i="1"/>
  <c r="AK24" i="1"/>
  <c r="AK25" i="1"/>
  <c r="AK26" i="1"/>
  <c r="AK27" i="1"/>
  <c r="AK28" i="1"/>
  <c r="AK29" i="1"/>
  <c r="AK30" i="1"/>
  <c r="AK31" i="1"/>
  <c r="AK32" i="1"/>
  <c r="AK33" i="1"/>
  <c r="AK34" i="1"/>
  <c r="AK35" i="1"/>
  <c r="AK36" i="1"/>
  <c r="AK37" i="1"/>
  <c r="AK38" i="1"/>
  <c r="AK39" i="1"/>
  <c r="AK40" i="1"/>
  <c r="AK41" i="1"/>
  <c r="AK42" i="1"/>
  <c r="AK12" i="1"/>
  <c r="AK9" i="1"/>
  <c r="AK10" i="1"/>
  <c r="AK11" i="1"/>
  <c r="AK8" i="1"/>
  <c r="AK7" i="1"/>
  <c r="AK43" i="1" l="1"/>
  <c r="AL43" i="1" s="1"/>
  <c r="AL25" i="1"/>
  <c r="AL19" i="1"/>
  <c r="AL31" i="1"/>
  <c r="AL37" i="1"/>
  <c r="AL13" i="1"/>
  <c r="AL7" i="1"/>
  <c r="BT9" i="32" l="1"/>
  <c r="BU9" i="32"/>
  <c r="BV9" i="32"/>
  <c r="BT10" i="32"/>
  <c r="BU10" i="32"/>
  <c r="BV10" i="32"/>
  <c r="BW10" i="32" s="1"/>
  <c r="BT7" i="32"/>
  <c r="BU7" i="32"/>
  <c r="BV7" i="32"/>
  <c r="BT8" i="32"/>
  <c r="BU8" i="32"/>
  <c r="BV8" i="32"/>
  <c r="BW8" i="32" s="1"/>
  <c r="BU6" i="32"/>
  <c r="BT6" i="32"/>
  <c r="BV6" i="32"/>
  <c r="AI7" i="28"/>
  <c r="AI7" i="27"/>
  <c r="AI6" i="27"/>
  <c r="AI8" i="28"/>
  <c r="AI6" i="28"/>
  <c r="AU9" i="28"/>
  <c r="AT9" i="28"/>
  <c r="AS9" i="28"/>
  <c r="AR9" i="28"/>
  <c r="AP9" i="28"/>
  <c r="D3" i="28"/>
  <c r="AM2" i="28"/>
  <c r="AU8" i="27"/>
  <c r="AT8" i="27"/>
  <c r="AS8" i="27"/>
  <c r="AR8" i="27"/>
  <c r="AP8" i="27"/>
  <c r="D3" i="27"/>
  <c r="AM2" i="27"/>
  <c r="D3" i="24"/>
  <c r="AI7" i="24"/>
  <c r="AI7" i="25"/>
  <c r="AI6" i="25"/>
  <c r="AU8" i="25"/>
  <c r="AT8" i="25"/>
  <c r="AS8" i="25"/>
  <c r="AR8" i="25"/>
  <c r="AP8" i="25"/>
  <c r="D3" i="25"/>
  <c r="AM2" i="25"/>
  <c r="AU7" i="24"/>
  <c r="AT7" i="24"/>
  <c r="AS7" i="24"/>
  <c r="AR7" i="24"/>
  <c r="AP7" i="24"/>
  <c r="AI6" i="24"/>
  <c r="AM2" i="24"/>
  <c r="AI6" i="18"/>
  <c r="AI6" i="21"/>
  <c r="AI6" i="14"/>
  <c r="AU7" i="23"/>
  <c r="AT7" i="23"/>
  <c r="AS7" i="23"/>
  <c r="AR7" i="23"/>
  <c r="AP7" i="23"/>
  <c r="AI6" i="23"/>
  <c r="D3" i="23"/>
  <c r="AM2" i="23"/>
  <c r="AI6" i="17"/>
  <c r="AL7" i="21"/>
  <c r="AI7" i="21"/>
  <c r="AM7" i="21" s="1"/>
  <c r="AP7" i="21" s="1"/>
  <c r="D3" i="21"/>
  <c r="AM2" i="21"/>
  <c r="D3" i="17"/>
  <c r="AU2" i="17"/>
  <c r="AI6" i="20"/>
  <c r="AM6" i="20" s="1"/>
  <c r="AP6" i="20" s="1"/>
  <c r="D3" i="20"/>
  <c r="AM2" i="20"/>
  <c r="AQ6" i="19"/>
  <c r="AN6" i="19"/>
  <c r="AL6" i="19"/>
  <c r="AI6" i="19"/>
  <c r="AM6" i="19" s="1"/>
  <c r="AP6" i="19" s="1"/>
  <c r="D3" i="19"/>
  <c r="AM2" i="19"/>
  <c r="D3" i="18"/>
  <c r="AM2" i="18"/>
  <c r="AN10" i="13"/>
  <c r="AM2" i="14"/>
  <c r="AI10" i="13"/>
  <c r="AM10" i="13" s="1"/>
  <c r="AP10" i="13" s="1"/>
  <c r="AS10" i="13" s="1"/>
  <c r="C1" i="13"/>
  <c r="AM2" i="13" s="1"/>
  <c r="AL9" i="13"/>
  <c r="AI9" i="13"/>
  <c r="AM9" i="13" s="1"/>
  <c r="AL8" i="13"/>
  <c r="AI8" i="13"/>
  <c r="AM8" i="13" s="1"/>
  <c r="AL7" i="13"/>
  <c r="AI7" i="13"/>
  <c r="AM7" i="13" s="1"/>
  <c r="AN9" i="13"/>
  <c r="AN8" i="13"/>
  <c r="AN7" i="13"/>
  <c r="AI7" i="12"/>
  <c r="AK7" i="12" s="1"/>
  <c r="AN7" i="12" s="1"/>
  <c r="D3" i="12"/>
  <c r="B12" i="12"/>
  <c r="B13" i="12"/>
  <c r="AI6" i="12"/>
  <c r="AK6" i="12" s="1"/>
  <c r="AS7" i="14"/>
  <c r="AP7" i="14"/>
  <c r="AR7" i="14"/>
  <c r="AT7" i="14"/>
  <c r="AU7" i="14"/>
  <c r="BW9" i="32"/>
  <c r="BW6" i="32"/>
  <c r="AP7" i="13" l="1"/>
  <c r="AS7" i="13" s="1"/>
  <c r="BW7" i="32"/>
  <c r="AS7" i="21"/>
  <c r="AR7" i="21"/>
  <c r="AT7" i="21" s="1"/>
  <c r="AU7" i="21" s="1"/>
  <c r="AM7" i="12"/>
  <c r="D13" i="12" s="1"/>
  <c r="AP9" i="13"/>
  <c r="AR9" i="13" s="1"/>
  <c r="C13" i="12"/>
  <c r="AS6" i="19"/>
  <c r="AR6" i="19"/>
  <c r="AP8" i="13"/>
  <c r="AM11" i="13"/>
  <c r="AP7" i="12"/>
  <c r="AQ7" i="12" s="1"/>
  <c r="I13" i="12"/>
  <c r="AN6" i="12"/>
  <c r="I12" i="12" s="1"/>
  <c r="AM6" i="12"/>
  <c r="C12" i="12"/>
  <c r="AR6" i="20"/>
  <c r="AS6" i="20"/>
  <c r="AR10" i="13"/>
  <c r="AT10" i="13" s="1"/>
  <c r="AU10" i="13" s="1"/>
  <c r="AR7" i="13"/>
  <c r="D4" i="13"/>
  <c r="AS9" i="13" l="1"/>
  <c r="AT9" i="13" s="1"/>
  <c r="AU9" i="13" s="1"/>
  <c r="AP11" i="13"/>
  <c r="I14" i="12"/>
  <c r="AT6" i="19"/>
  <c r="AU6" i="19" s="1"/>
  <c r="AS8" i="13"/>
  <c r="AS11" i="13" s="1"/>
  <c r="AR8" i="13"/>
  <c r="AT8" i="13" s="1"/>
  <c r="AU8" i="13" s="1"/>
  <c r="AT7" i="13"/>
  <c r="AT6" i="20"/>
  <c r="AU6" i="20" s="1"/>
  <c r="C14" i="12"/>
  <c r="AP6" i="12"/>
  <c r="AQ6" i="12" s="1"/>
  <c r="D12" i="12"/>
  <c r="D14" i="12" s="1"/>
  <c r="AR11" i="13" l="1"/>
  <c r="C15" i="12"/>
  <c r="P13" i="12"/>
  <c r="W13" i="12" s="1"/>
  <c r="P12" i="12"/>
  <c r="P14" i="12" s="1"/>
  <c r="W14" i="12" s="1"/>
  <c r="W15" i="12" s="1"/>
  <c r="AT11" i="13"/>
  <c r="AU7" i="13"/>
  <c r="AU11" i="13" s="1"/>
  <c r="W12" i="12" l="1"/>
  <c r="P15" i="12"/>
</calcChain>
</file>

<file path=xl/sharedStrings.xml><?xml version="1.0" encoding="utf-8"?>
<sst xmlns="http://schemas.openxmlformats.org/spreadsheetml/2006/main" count="1148" uniqueCount="215">
  <si>
    <t>DÖNEMİ :</t>
  </si>
  <si>
    <t>Sıra No</t>
  </si>
  <si>
    <t>ADI SOYADI</t>
  </si>
  <si>
    <t>Branşı</t>
  </si>
  <si>
    <t>Aylık Ücret Karşılığı Okuttuğu ders Saati Toplamı</t>
  </si>
  <si>
    <t xml:space="preserve">      K E S İ N T İ L E R</t>
  </si>
  <si>
    <t>Para Olarak Verilmesi Gereken</t>
  </si>
  <si>
    <t>Kesinti Toplamı</t>
  </si>
  <si>
    <t>TOPLAM</t>
  </si>
  <si>
    <t>MUTEMET</t>
  </si>
  <si>
    <t>TAHAKKUK MEMURU</t>
  </si>
  <si>
    <t>Dönemi:</t>
  </si>
  <si>
    <t>Sıra No:</t>
  </si>
  <si>
    <t>İsmail KIZGIN</t>
  </si>
  <si>
    <r>
      <t xml:space="preserve">KURUM: </t>
    </r>
    <r>
      <rPr>
        <b/>
        <sz val="14"/>
        <rFont val="Arial"/>
        <family val="2"/>
        <charset val="162"/>
      </rPr>
      <t>Kars Mesleki Eğitim Merkezi Müdürlüğü</t>
    </r>
  </si>
  <si>
    <t>Ek Ders Ücret Tahakkuk Bordrosu</t>
  </si>
  <si>
    <t>Gelir vergisi kesinti oranı</t>
  </si>
  <si>
    <t xml:space="preserve"> Mutemetin Ödenmesi  İsteğiyle İmza Yeri</t>
  </si>
  <si>
    <t>Toplam</t>
  </si>
  <si>
    <t>acb2005</t>
  </si>
  <si>
    <t>O.Niyazi UĞUR</t>
  </si>
  <si>
    <t>MERKEZ MÜDÜRÜ</t>
  </si>
  <si>
    <t xml:space="preserve">gelir vergisi %15  </t>
  </si>
  <si>
    <t>R: Raporlu</t>
  </si>
  <si>
    <t>i: mazaret izinli</t>
  </si>
  <si>
    <t>S:sevkli</t>
  </si>
  <si>
    <t xml:space="preserve">damga vergi %0,6 </t>
  </si>
  <si>
    <t>Maaş katsayısı x  140</t>
  </si>
  <si>
    <t xml:space="preserve">Maaş katsayısı  </t>
  </si>
  <si>
    <t>Ek Ders katsayısı</t>
  </si>
  <si>
    <t>A.Cengiz BİRDAL</t>
  </si>
  <si>
    <t>Kat Sayı :</t>
  </si>
  <si>
    <t xml:space="preserve">Metin KILIÇ </t>
  </si>
  <si>
    <t>MERKEZ MÜDÜR V.</t>
  </si>
  <si>
    <t xml:space="preserve">gelir vergisi %20  </t>
  </si>
  <si>
    <t>RP: Raporlu</t>
  </si>
  <si>
    <t>iZ: izinli/mazaret izinli</t>
  </si>
  <si>
    <t>Pazartesi</t>
  </si>
  <si>
    <t>MERKEZ  MÜDÜRÜ</t>
  </si>
  <si>
    <t>MERKEZ  MÜDÜRÜ.</t>
  </si>
  <si>
    <t>Salı</t>
  </si>
  <si>
    <t>Çarşamba</t>
  </si>
  <si>
    <t>Perşembe</t>
  </si>
  <si>
    <t>Cuma</t>
  </si>
  <si>
    <t>Cumartesi</t>
  </si>
  <si>
    <t>Pazar</t>
  </si>
  <si>
    <t>Saim YENİGÜLLÜ</t>
  </si>
  <si>
    <t>Elmira TAN ŞUR</t>
  </si>
  <si>
    <t>Günlük</t>
  </si>
  <si>
    <t>MATRAH</t>
  </si>
  <si>
    <t>GELİR VERGİSİ</t>
  </si>
  <si>
    <t>DAMGA VERGİSİ(%0,6)</t>
  </si>
  <si>
    <t>ÖDENECEK TUTAR</t>
  </si>
  <si>
    <t>Toplam saat</t>
  </si>
  <si>
    <t>Genel Toplamlar</t>
  </si>
  <si>
    <t>Kesinti Toplamı:</t>
  </si>
  <si>
    <t>Muhtasar beyanname damga vergisi</t>
  </si>
  <si>
    <t xml:space="preserve">gelir vergisi  </t>
  </si>
  <si>
    <t>Para Olarak Verilmesi Gereken  (TL)</t>
  </si>
  <si>
    <t>MERKEZ  MÜDÜR V.</t>
  </si>
  <si>
    <t>Muhasebe Öğrt.</t>
  </si>
  <si>
    <t>Songül SITACI</t>
  </si>
  <si>
    <t>İbrahim COŞKUN</t>
  </si>
  <si>
    <t>Kuaför Öğrt.</t>
  </si>
  <si>
    <t>Elektronik Öğrt.</t>
  </si>
  <si>
    <t>Ek Ders Ücret Tahakkuk Bordrosu (Ustalık Eğitimi  )</t>
  </si>
  <si>
    <t>Uzman Elektrik   Öğrt.</t>
  </si>
  <si>
    <t>R</t>
  </si>
  <si>
    <t>Celalettin TAYDAŞ</t>
  </si>
  <si>
    <t>Müdür Yard.</t>
  </si>
  <si>
    <t>PAZARTESİ</t>
  </si>
  <si>
    <t>SALI</t>
  </si>
  <si>
    <t>ÇARŞAMBA</t>
  </si>
  <si>
    <t>PERŞEMBE</t>
  </si>
  <si>
    <t>CUMA</t>
  </si>
  <si>
    <t>PAZAR</t>
  </si>
  <si>
    <t>Uzm. Öğrt.A.Cengiz BİRDAL</t>
  </si>
  <si>
    <t>Merkez Müdür Yard.</t>
  </si>
  <si>
    <t xml:space="preserve">Uz.öğrt. Ali Cengiz BİRDAL </t>
  </si>
  <si>
    <t>CUMARTESİ</t>
  </si>
  <si>
    <t>Ders Ücret Tahakkuk Bordrosu</t>
  </si>
  <si>
    <t>Uz. Öğrt. A.Cengiz BİRDAL</t>
  </si>
  <si>
    <t>R:RAPORLU</t>
  </si>
  <si>
    <t>Sertan SEFERTAŞ</t>
  </si>
  <si>
    <r>
      <t xml:space="preserve"> </t>
    </r>
    <r>
      <rPr>
        <b/>
        <sz val="14"/>
        <rFont val="Arial"/>
        <family val="2"/>
        <charset val="162"/>
      </rPr>
      <t xml:space="preserve">Kars Mesleki Eğitim Merkezi Müdürlüğü ve Türkiye İş Kurumu Kars İl Müdürlüğü İş birliği ile açılan Bayan Kuaförlüğü Kursu ücret Tahakkuk Bordrosu </t>
    </r>
  </si>
  <si>
    <t xml:space="preserve"> Güz. Ve Saç Bak.  Öğrt.</t>
  </si>
  <si>
    <t>Usta Öğretici</t>
  </si>
  <si>
    <t>(*) 25.03.2010 ve 6074 sayılı  Valilik oluru ile  görevlendirilmiştir.</t>
  </si>
  <si>
    <t>Songül SITACI(*)</t>
  </si>
  <si>
    <t>Ercan AKTAŞ(*)</t>
  </si>
  <si>
    <t xml:space="preserve">damga vergisi %0,66 </t>
  </si>
  <si>
    <t>Muhasebe Finansman Öğrt.</t>
  </si>
  <si>
    <t>2010 MAYIS</t>
  </si>
  <si>
    <t>(*)13.09.2010 tarih ve B.08.4.MEM.4.36.00.02/16007 sayılı   Valillik Oluru İle  Geçici Olarak derse girmek üzere görevlendirilmiştir.</t>
  </si>
  <si>
    <t xml:space="preserve"> Ek Ders kaşılığı girilen dersleri gösterir çizelge </t>
  </si>
  <si>
    <t xml:space="preserve">Vezir VURAL </t>
  </si>
  <si>
    <t>Makine Teknikeri</t>
  </si>
  <si>
    <t>(*)29.09.2010 tarih ve B.08.4.MEM.4.36.00.02/17536  sayılı   Valillik Oluru İle  Geçici Olarak derse girmek üzere görevlendirilmiştir.</t>
  </si>
  <si>
    <t>Ergülü TATLILIOĞLU</t>
  </si>
  <si>
    <t>V.k.i.</t>
  </si>
  <si>
    <t xml:space="preserve">Selda UZBAY </t>
  </si>
  <si>
    <t>15 Mart 2011 tarihinden itibaren 30/05/2011 tarihine kadar sürecek olan  İş Kurumu ortaklığında "Bilgisayarlı Muhasebe Elemanı yetiştirme" kursunda haftalık 30 saat derse girmek üzere  görevlendirilmiş olup; bu görevin  haftalık bazda: 14 saati   ücret karşığı ders görevi şeklinde düzenlenmiştir.</t>
  </si>
  <si>
    <t xml:space="preserve">(**) Ders Planlama ve Hazırlık görevi; Cuma günlerine    3'er saat ilave edilmiştir. </t>
  </si>
  <si>
    <t>Mayıs</t>
  </si>
  <si>
    <t>Makine  Tek.</t>
  </si>
  <si>
    <t xml:space="preserve">2011 Mayıs  </t>
  </si>
  <si>
    <t xml:space="preserve">2011 Mayıs   </t>
  </si>
  <si>
    <t>Yiyecek Haz.</t>
  </si>
  <si>
    <t>Elektrik/  Müd.yrd.</t>
  </si>
  <si>
    <t>07-08 Mayıs  2011 tarihinde gerçekleştirilen  Açık  Öğretim Lisesi sınavında   görevlendirilen öğretmenlere ilişkin Ek Ders Ücret Tahakkuk Bordrosu</t>
  </si>
  <si>
    <t>2011 Mayıs</t>
  </si>
  <si>
    <t>2011 Mayıs-Haziran</t>
  </si>
  <si>
    <t>Haziran</t>
  </si>
  <si>
    <t xml:space="preserve">Mustafa GÜNEYLİ </t>
  </si>
  <si>
    <t>MOT.ARAÇ.TEK.</t>
  </si>
  <si>
    <t xml:space="preserve">Matematik </t>
  </si>
  <si>
    <t>Ebru ÇETİNER KİRAZ</t>
  </si>
  <si>
    <t xml:space="preserve">  Girilen dersleri gösterir çizelge </t>
  </si>
  <si>
    <t>Gerçekleştirme Görevlisi</t>
  </si>
  <si>
    <t>Harcama Yetkilisi</t>
  </si>
  <si>
    <t>Merkez Müdür Yrd.</t>
  </si>
  <si>
    <t>Mutemet</t>
  </si>
  <si>
    <t>Güz. Saç Bakım Hiz. Alanı</t>
  </si>
  <si>
    <t>ÖĞRETMENLERİN OKUTTUĞU DERSLERİ GÖSTERİR  ÇİZELGE</t>
  </si>
  <si>
    <r>
      <t xml:space="preserve">KURUM: </t>
    </r>
    <r>
      <rPr>
        <sz val="14"/>
        <rFont val="Arial"/>
        <family val="2"/>
        <charset val="162"/>
      </rPr>
      <t>Kars Mesleki Eğitim Merkezi Müdürlüğü</t>
    </r>
  </si>
  <si>
    <t xml:space="preserve">İme: İşletmelerde Mesleki Eğitim </t>
  </si>
  <si>
    <t>İME* Görevlerini kapsayan  Ek Ders Ücret Tahakkuk Bordrosu</t>
  </si>
  <si>
    <t>(*)</t>
  </si>
  <si>
    <t>Ahmet VAPUR</t>
  </si>
  <si>
    <t>Metal Tek.</t>
  </si>
  <si>
    <t>Mot.Araç Tek.</t>
  </si>
  <si>
    <t>Öğretmenlerin okuttuğu  dersleri gösterir çizelge</t>
  </si>
  <si>
    <t>i: izinli/mazaret izinli</t>
  </si>
  <si>
    <t>Hazime BAYDEMİR(*)</t>
  </si>
  <si>
    <t xml:space="preserve">2012 HAZİRAN </t>
  </si>
  <si>
    <t>(*) S.Gr: Sınav Görevi (Ayrı bir çizelgede mevcuttur)</t>
  </si>
  <si>
    <t xml:space="preserve">2012 HAZİRAN   </t>
  </si>
  <si>
    <t>Merkez Müdür V.</t>
  </si>
  <si>
    <t xml:space="preserve">       Merkez Müdür V.</t>
  </si>
  <si>
    <t xml:space="preserve">   Harcama Yetkilisi</t>
  </si>
  <si>
    <t>2012 Haziran</t>
  </si>
  <si>
    <t xml:space="preserve">     Harcama Yetkilisi</t>
  </si>
  <si>
    <t xml:space="preserve">Elektrik </t>
  </si>
  <si>
    <t xml:space="preserve">2012 Temmuz </t>
  </si>
  <si>
    <t>28-29 Temmuz   2012 tarihlerinde  yapılan  Açık  Lise   Sınavlarında görevlendirilen  öğretmenlere ilişkin Ek Ders Ücret Tahakkuk Bordrosu</t>
  </si>
  <si>
    <t>A.Cengiz  BİRDAL</t>
  </si>
  <si>
    <t>İşletmelerde Mesleki Eğitim  Ders  görevi tahakkuk Bordrosu</t>
  </si>
  <si>
    <t>Samet YILMAZ</t>
  </si>
  <si>
    <t>Tes.Tek.</t>
  </si>
  <si>
    <t>Mob.İç.Mek.</t>
  </si>
  <si>
    <t>Motorlu Araçlar Tek.</t>
  </si>
  <si>
    <t xml:space="preserve">Toplam </t>
  </si>
  <si>
    <t>Mehmet KÜÇÜKDAĞ</t>
  </si>
  <si>
    <t xml:space="preserve"> </t>
  </si>
  <si>
    <t xml:space="preserve">Bayram OCAK </t>
  </si>
  <si>
    <t xml:space="preserve">      Harcama Yetkilisi</t>
  </si>
  <si>
    <t xml:space="preserve"> Öğretmenlerin Girdikleri    Ders saat sayısını gösterir Tahakkuk Bordrosu</t>
  </si>
  <si>
    <t xml:space="preserve">2014 Mayıs   </t>
  </si>
  <si>
    <t xml:space="preserve">Serdar YILMAZ </t>
  </si>
  <si>
    <t xml:space="preserve">Mustafa TORUN  </t>
  </si>
  <si>
    <t xml:space="preserve">Pazartesi </t>
  </si>
  <si>
    <t xml:space="preserve">2014 Haziran     </t>
  </si>
  <si>
    <t xml:space="preserve">          Sertan SEFERTAŞ</t>
  </si>
  <si>
    <t xml:space="preserve">             MERKEZ  MÜDÜRÜ</t>
  </si>
  <si>
    <t>M.Hanifi YILMAZ</t>
  </si>
  <si>
    <t>Matematik</t>
  </si>
  <si>
    <t>M</t>
  </si>
  <si>
    <t>E</t>
  </si>
  <si>
    <t>Öğretmenin adı soyadı</t>
  </si>
  <si>
    <t>Alan/dalı</t>
  </si>
  <si>
    <t>2014 EYLÜL</t>
  </si>
  <si>
    <t>DPHG</t>
  </si>
  <si>
    <t>toplam</t>
  </si>
  <si>
    <t>Genel Toplam</t>
  </si>
  <si>
    <t>DGHG</t>
  </si>
  <si>
    <t>MAAŞ</t>
  </si>
  <si>
    <t>EKDERS</t>
  </si>
  <si>
    <t xml:space="preserve">HAKETTİĞİ ÜCRET TOPLAMI </t>
  </si>
  <si>
    <t xml:space="preserve">A.Cengiz BİRDAL </t>
  </si>
  <si>
    <t>Elektrik</t>
  </si>
  <si>
    <t>Türkçe/fr.</t>
  </si>
  <si>
    <t>Kübra YAZICI</t>
  </si>
  <si>
    <t>Güz.ve Saç Bk.Hiz.</t>
  </si>
  <si>
    <t xml:space="preserve">Murat COŞGUN </t>
  </si>
  <si>
    <t>Otomotiv Tek.</t>
  </si>
  <si>
    <t>Gündüz</t>
  </si>
  <si>
    <t>iz</t>
  </si>
  <si>
    <t xml:space="preserve">ÖĞRETMENİN </t>
  </si>
  <si>
    <t xml:space="preserve">Belletmenlik </t>
  </si>
  <si>
    <t xml:space="preserve">Nöbet ücreti </t>
  </si>
  <si>
    <t>Sınav Ücreti</t>
  </si>
  <si>
    <t xml:space="preserve">D. Plan Hz.Gr. </t>
  </si>
  <si>
    <t xml:space="preserve">Hafta sonu kursu </t>
  </si>
  <si>
    <t xml:space="preserve">Nöbet Ücreti </t>
  </si>
  <si>
    <t>DYK (Gece)</t>
  </si>
  <si>
    <t>DYK (Gündüz)</t>
  </si>
  <si>
    <t xml:space="preserve">Yukarıdaki görevlilerce okutulan toplam ders saati              </t>
  </si>
  <si>
    <t>BRANŞI</t>
  </si>
  <si>
    <t>GÖREV TÜRÜ</t>
  </si>
  <si>
    <t>Okul Müdürü</t>
  </si>
  <si>
    <t>AİT OLDUĞU AY</t>
  </si>
  <si>
    <t>BÜTÇE YILI</t>
  </si>
  <si>
    <t>SIRA NO</t>
  </si>
  <si>
    <t>T.C. KİMLİK NO</t>
  </si>
  <si>
    <t>Okul Müdür Yardımcısı</t>
  </si>
  <si>
    <t>………………………………….</t>
  </si>
  <si>
    <t>OKUL/KURUM: …………………………………...…………………………….. MÜDÜRLÜĞÜ</t>
  </si>
  <si>
    <t>AÇIKLAMALAR</t>
  </si>
  <si>
    <t>İYEP yazılabilir.</t>
  </si>
  <si>
    <r>
      <t xml:space="preserve">Ek ders çizelgesinin hangi öğretmenlere ait olduğu belirtilmeli. </t>
    </r>
    <r>
      <rPr>
        <sz val="10"/>
        <color rgb="FFFF0000"/>
        <rFont val="Arial Tur"/>
        <charset val="162"/>
      </rPr>
      <t>(Kadrolu Öğretmen, Sözleşmeli Öğretmen, Ücretli Öğretmen)</t>
    </r>
  </si>
  <si>
    <t>Öğretmenlerin izin ve raporlarının çizelgeye işlenmesi. (İzin:İ, Rapor:R)</t>
  </si>
  <si>
    <t>AÇIKLAMA:</t>
  </si>
  <si>
    <r>
      <t xml:space="preserve">Görev türü kısmında duruma göre satırlar çoğaltılabilir ve yazılan görev türü öğretmene göre uyarlanabilir. </t>
    </r>
    <r>
      <rPr>
        <b/>
        <sz val="10"/>
        <rFont val="Arial Tur"/>
        <charset val="162"/>
      </rPr>
      <t>Örnek:</t>
    </r>
    <r>
      <rPr>
        <sz val="10"/>
        <rFont val="Arial Tur"/>
        <charset val="162"/>
      </rPr>
      <t xml:space="preserve"> DYK silinip yerine</t>
    </r>
  </si>
  <si>
    <r>
      <rPr>
        <b/>
        <sz val="20"/>
        <color rgb="FFFF0000"/>
        <rFont val="Arial"/>
        <family val="2"/>
        <charset val="162"/>
      </rPr>
      <t>KADROLU /SÖZLEŞMELİ ÖĞRETMEN</t>
    </r>
    <r>
      <rPr>
        <b/>
        <sz val="20"/>
        <rFont val="Arial"/>
        <family val="2"/>
        <charset val="162"/>
      </rPr>
      <t xml:space="preserve"> EK DERS ÜCRET PUANTAJ ÇİZELGESİ</t>
    </r>
  </si>
  <si>
    <t>EKİM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</si>
</sst>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4" formatCode="mmmm\ yyyy"/>
    <numFmt numFmtId="165" formatCode="d"/>
    <numFmt numFmtId="166" formatCode="0.000"/>
    <numFmt numFmtId="167" formatCode="#,##0.00;[Red]#,##0.00"/>
    <numFmt numFmtId="168" formatCode="#,##0.00\ _T_L"/>
    <numFmt numFmtId="169" formatCode="#,##0.00\ [$TL-41F]"/>
    <numFmt numFmtId="170" formatCode="0.0000"/>
    <numFmt numFmtId="171" formatCode="#,##0.0000\ [$TL-41F]"/>
  </numFmts>
  <fonts count="73">
    <font>
      <sz val="10"/>
      <name val="Arial Tur"/>
      <charset val="162"/>
    </font>
    <font>
      <sz val="10"/>
      <name val="Arial Tur"/>
      <charset val="162"/>
    </font>
    <font>
      <b/>
      <sz val="8"/>
      <name val="Arial"/>
      <family val="2"/>
      <charset val="162"/>
    </font>
    <font>
      <sz val="8"/>
      <name val="Arial Tur"/>
      <charset val="162"/>
    </font>
    <font>
      <sz val="8"/>
      <name val="Arial Tur"/>
      <family val="2"/>
      <charset val="162"/>
    </font>
    <font>
      <u/>
      <sz val="8"/>
      <name val="Arial Tur"/>
      <family val="2"/>
      <charset val="162"/>
    </font>
    <font>
      <sz val="12"/>
      <name val="Arial"/>
      <family val="2"/>
      <charset val="162"/>
    </font>
    <font>
      <sz val="14"/>
      <name val="Arial Tur"/>
      <family val="2"/>
      <charset val="162"/>
    </font>
    <font>
      <b/>
      <sz val="10"/>
      <name val="Arial Tur"/>
      <family val="2"/>
      <charset val="162"/>
    </font>
    <font>
      <sz val="7"/>
      <name val="Arial Tur"/>
      <family val="2"/>
      <charset val="162"/>
    </font>
    <font>
      <sz val="8"/>
      <color indexed="10"/>
      <name val="Arial Tur"/>
      <family val="2"/>
      <charset val="162"/>
    </font>
    <font>
      <sz val="12"/>
      <name val="Arial Tur"/>
      <family val="2"/>
      <charset val="162"/>
    </font>
    <font>
      <sz val="9"/>
      <name val="Arial Tur"/>
      <family val="2"/>
      <charset val="162"/>
    </font>
    <font>
      <sz val="9"/>
      <name val="Arial Tur"/>
      <charset val="162"/>
    </font>
    <font>
      <sz val="18"/>
      <name val="Arial Tur"/>
      <charset val="162"/>
    </font>
    <font>
      <sz val="11"/>
      <name val="Arial Tur"/>
      <charset val="162"/>
    </font>
    <font>
      <sz val="20"/>
      <name val="Arial Tur"/>
      <family val="2"/>
      <charset val="162"/>
    </font>
    <font>
      <b/>
      <sz val="10"/>
      <name val="Arial Tur"/>
      <charset val="162"/>
    </font>
    <font>
      <b/>
      <sz val="9"/>
      <name val="Arial Tur"/>
      <charset val="162"/>
    </font>
    <font>
      <b/>
      <sz val="14"/>
      <name val="Arial"/>
      <family val="2"/>
      <charset val="162"/>
    </font>
    <font>
      <sz val="14"/>
      <name val="Arial Rounded MT Bold"/>
      <family val="2"/>
    </font>
    <font>
      <b/>
      <sz val="12"/>
      <name val="Arial Tur"/>
      <charset val="162"/>
    </font>
    <font>
      <b/>
      <sz val="12"/>
      <name val="Albertus Extra Bold"/>
      <family val="2"/>
      <charset val="162"/>
    </font>
    <font>
      <sz val="14"/>
      <name val="Albertus Extra Bold"/>
      <family val="2"/>
      <charset val="162"/>
    </font>
    <font>
      <b/>
      <sz val="16"/>
      <name val="Arial Narrow"/>
      <family val="2"/>
    </font>
    <font>
      <sz val="6"/>
      <name val="Arial Tur"/>
      <charset val="162"/>
    </font>
    <font>
      <sz val="10"/>
      <name val="Arial"/>
      <family val="2"/>
      <charset val="162"/>
    </font>
    <font>
      <b/>
      <i/>
      <sz val="10"/>
      <name val="Arial Tur"/>
      <charset val="162"/>
    </font>
    <font>
      <b/>
      <sz val="8"/>
      <name val="Arial Tur"/>
      <charset val="162"/>
    </font>
    <font>
      <b/>
      <sz val="9"/>
      <name val="Albertus Medium"/>
      <family val="2"/>
      <charset val="162"/>
    </font>
    <font>
      <b/>
      <sz val="12"/>
      <name val="Arial"/>
      <family val="2"/>
      <charset val="162"/>
    </font>
    <font>
      <sz val="16"/>
      <name val="Arial Tur"/>
      <charset val="162"/>
    </font>
    <font>
      <b/>
      <sz val="7"/>
      <name val="Arial Tur"/>
      <charset val="162"/>
    </font>
    <font>
      <b/>
      <sz val="11"/>
      <name val="Albertus Extra Bold"/>
      <family val="2"/>
      <charset val="162"/>
    </font>
    <font>
      <b/>
      <sz val="11"/>
      <name val="Arial Narrow"/>
      <family val="2"/>
    </font>
    <font>
      <sz val="14"/>
      <name val="Arial"/>
      <family val="2"/>
      <charset val="162"/>
    </font>
    <font>
      <b/>
      <sz val="8"/>
      <name val="Arial Tur"/>
      <family val="2"/>
      <charset val="162"/>
    </font>
    <font>
      <sz val="6"/>
      <name val="Arial Tur"/>
      <family val="2"/>
      <charset val="162"/>
    </font>
    <font>
      <sz val="12"/>
      <name val="Arial"/>
      <family val="2"/>
      <charset val="162"/>
    </font>
    <font>
      <b/>
      <sz val="14"/>
      <name val="Arial Tur"/>
      <family val="2"/>
      <charset val="162"/>
    </font>
    <font>
      <sz val="7"/>
      <name val="Arial Tur"/>
      <charset val="162"/>
    </font>
    <font>
      <sz val="10"/>
      <name val="Arial Rounded MT Bold"/>
      <family val="2"/>
    </font>
    <font>
      <b/>
      <sz val="11"/>
      <name val="Arial Tur"/>
      <charset val="162"/>
    </font>
    <font>
      <sz val="9"/>
      <name val="Tahoma"/>
      <family val="2"/>
      <charset val="162"/>
    </font>
    <font>
      <sz val="12"/>
      <name val="Arial Tur"/>
      <charset val="162"/>
    </font>
    <font>
      <b/>
      <sz val="14"/>
      <name val="Arial Tur"/>
      <charset val="162"/>
    </font>
    <font>
      <b/>
      <sz val="16"/>
      <name val="Arial Tur"/>
      <charset val="162"/>
    </font>
    <font>
      <sz val="10"/>
      <name val="Arial Tur"/>
      <family val="2"/>
      <charset val="162"/>
    </font>
    <font>
      <sz val="14"/>
      <name val="Arial Tur"/>
      <charset val="162"/>
    </font>
    <font>
      <sz val="12"/>
      <name val="Arial Rounded MT Bold"/>
      <family val="2"/>
    </font>
    <font>
      <i/>
      <sz val="10"/>
      <name val="Arial Tur"/>
      <charset val="162"/>
    </font>
    <font>
      <b/>
      <i/>
      <sz val="12"/>
      <name val="Arial Tur"/>
      <charset val="162"/>
    </font>
    <font>
      <b/>
      <i/>
      <sz val="11"/>
      <name val="Arial Tur"/>
      <charset val="162"/>
    </font>
    <font>
      <i/>
      <sz val="11"/>
      <name val="Arial Tur"/>
      <charset val="162"/>
    </font>
    <font>
      <b/>
      <sz val="12"/>
      <name val="Times New Roman"/>
      <family val="1"/>
      <charset val="162"/>
    </font>
    <font>
      <b/>
      <sz val="9"/>
      <name val="Times New Roman"/>
      <family val="1"/>
      <charset val="162"/>
    </font>
    <font>
      <b/>
      <sz val="9"/>
      <name val="Arial Tur"/>
      <family val="2"/>
      <charset val="162"/>
    </font>
    <font>
      <b/>
      <sz val="12"/>
      <name val="Arial Tur"/>
      <family val="2"/>
      <charset val="162"/>
    </font>
    <font>
      <sz val="11"/>
      <color rgb="FF9C6500"/>
      <name val="Calibri"/>
      <family val="2"/>
      <charset val="162"/>
      <scheme val="minor"/>
    </font>
    <font>
      <b/>
      <sz val="12"/>
      <color rgb="FFFF0000"/>
      <name val="Arial Tur"/>
      <family val="2"/>
      <charset val="162"/>
    </font>
    <font>
      <b/>
      <sz val="9"/>
      <color rgb="FFFF0000"/>
      <name val="Arial Tur"/>
      <family val="2"/>
      <charset val="162"/>
    </font>
    <font>
      <sz val="8"/>
      <color rgb="FFFF0000"/>
      <name val="Arial Tur"/>
      <family val="2"/>
      <charset val="162"/>
    </font>
    <font>
      <b/>
      <sz val="8"/>
      <color rgb="FFFF0000"/>
      <name val="Arial Tur"/>
      <family val="2"/>
      <charset val="162"/>
    </font>
    <font>
      <b/>
      <sz val="12"/>
      <color rgb="FFFF0000"/>
      <name val="Arial Tur"/>
      <charset val="162"/>
    </font>
    <font>
      <b/>
      <sz val="12"/>
      <name val="Calibri"/>
      <family val="2"/>
      <charset val="162"/>
      <scheme val="minor"/>
    </font>
    <font>
      <sz val="12"/>
      <color theme="1"/>
      <name val="Arial"/>
      <family val="2"/>
      <charset val="162"/>
    </font>
    <font>
      <b/>
      <sz val="12"/>
      <color theme="1"/>
      <name val="Arial"/>
      <family val="2"/>
      <charset val="162"/>
    </font>
    <font>
      <sz val="12"/>
      <color indexed="10"/>
      <name val="Arial"/>
      <family val="2"/>
      <charset val="162"/>
    </font>
    <font>
      <b/>
      <sz val="12"/>
      <color indexed="10"/>
      <name val="Arial"/>
      <family val="2"/>
      <charset val="162"/>
    </font>
    <font>
      <b/>
      <i/>
      <sz val="12"/>
      <name val="Arial"/>
      <family val="2"/>
      <charset val="162"/>
    </font>
    <font>
      <b/>
      <sz val="20"/>
      <name val="Arial"/>
      <family val="2"/>
      <charset val="162"/>
    </font>
    <font>
      <b/>
      <sz val="20"/>
      <color rgb="FFFF0000"/>
      <name val="Arial"/>
      <family val="2"/>
      <charset val="162"/>
    </font>
    <font>
      <sz val="10"/>
      <color rgb="FFFF0000"/>
      <name val="Arial Tur"/>
      <charset val="162"/>
    </font>
  </fonts>
  <fills count="23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rgb="FFFFEB9C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0" tint="-4.9989318521683403E-2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0" fontId="58" fillId="5" borderId="0" applyNumberFormat="0" applyBorder="0" applyAlignment="0" applyProtection="0"/>
  </cellStyleXfs>
  <cellXfs count="674">
    <xf numFmtId="0" fontId="0" fillId="0" borderId="0" xfId="0"/>
    <xf numFmtId="0" fontId="2" fillId="0" borderId="0" xfId="0" applyFont="1" applyProtection="1">
      <protection hidden="1"/>
    </xf>
    <xf numFmtId="0" fontId="3" fillId="0" borderId="0" xfId="0" applyFont="1" applyProtection="1">
      <protection hidden="1"/>
    </xf>
    <xf numFmtId="0" fontId="4" fillId="0" borderId="0" xfId="0" applyFont="1" applyProtection="1">
      <protection hidden="1"/>
    </xf>
    <xf numFmtId="0" fontId="5" fillId="0" borderId="0" xfId="0" applyFont="1" applyProtection="1">
      <protection hidden="1"/>
    </xf>
    <xf numFmtId="0" fontId="4" fillId="0" borderId="0" xfId="0" applyFont="1" applyFill="1" applyProtection="1">
      <protection hidden="1"/>
    </xf>
    <xf numFmtId="0" fontId="3" fillId="0" borderId="0" xfId="0" applyFont="1" applyAlignment="1" applyProtection="1">
      <alignment horizontal="center"/>
      <protection hidden="1"/>
    </xf>
    <xf numFmtId="0" fontId="3" fillId="0" borderId="0" xfId="0" applyFont="1" applyAlignment="1" applyProtection="1">
      <alignment vertical="center"/>
      <protection hidden="1"/>
    </xf>
    <xf numFmtId="166" fontId="8" fillId="0" borderId="0" xfId="0" applyNumberFormat="1" applyFont="1" applyAlignment="1" applyProtection="1">
      <alignment horizontal="left" vertical="center"/>
      <protection hidden="1"/>
    </xf>
    <xf numFmtId="0" fontId="10" fillId="0" borderId="0" xfId="0" applyFont="1" applyBorder="1" applyAlignment="1" applyProtection="1">
      <alignment horizontal="center"/>
      <protection locked="0" hidden="1"/>
    </xf>
    <xf numFmtId="0" fontId="3" fillId="0" borderId="0" xfId="0" applyFont="1" applyFill="1" applyProtection="1">
      <protection hidden="1"/>
    </xf>
    <xf numFmtId="0" fontId="3" fillId="0" borderId="0" xfId="0" applyFont="1" applyBorder="1" applyProtection="1">
      <protection hidden="1"/>
    </xf>
    <xf numFmtId="0" fontId="12" fillId="0" borderId="0" xfId="0" applyFont="1" applyProtection="1">
      <protection hidden="1"/>
    </xf>
    <xf numFmtId="0" fontId="13" fillId="0" borderId="0" xfId="0" applyFont="1" applyProtection="1">
      <protection hidden="1"/>
    </xf>
    <xf numFmtId="0" fontId="13" fillId="0" borderId="0" xfId="0" applyFont="1" applyFill="1" applyProtection="1">
      <protection hidden="1"/>
    </xf>
    <xf numFmtId="0" fontId="11" fillId="0" borderId="0" xfId="0" applyFont="1" applyAlignment="1" applyProtection="1">
      <alignment horizontal="right"/>
      <protection hidden="1"/>
    </xf>
    <xf numFmtId="0" fontId="9" fillId="0" borderId="0" xfId="0" applyFont="1" applyBorder="1" applyProtection="1">
      <protection hidden="1"/>
    </xf>
    <xf numFmtId="0" fontId="14" fillId="0" borderId="0" xfId="0" applyFont="1" applyAlignment="1" applyProtection="1">
      <alignment horizontal="center"/>
      <protection hidden="1"/>
    </xf>
    <xf numFmtId="0" fontId="10" fillId="0" borderId="0" xfId="0" applyFont="1" applyBorder="1" applyAlignment="1" applyProtection="1">
      <alignment horizontal="center"/>
      <protection hidden="1"/>
    </xf>
    <xf numFmtId="165" fontId="4" fillId="0" borderId="0" xfId="0" applyNumberFormat="1" applyFont="1" applyFill="1" applyBorder="1" applyAlignment="1" applyProtection="1">
      <alignment horizontal="center" vertical="center"/>
      <protection hidden="1"/>
    </xf>
    <xf numFmtId="0" fontId="9" fillId="0" borderId="0" xfId="0" applyFont="1" applyBorder="1" applyAlignment="1" applyProtection="1">
      <alignment horizontal="center" vertical="center" wrapText="1"/>
      <protection hidden="1"/>
    </xf>
    <xf numFmtId="0" fontId="4" fillId="0" borderId="0" xfId="0" applyFont="1" applyBorder="1" applyProtection="1">
      <protection hidden="1"/>
    </xf>
    <xf numFmtId="0" fontId="3" fillId="0" borderId="0" xfId="0" applyFont="1" applyBorder="1" applyAlignment="1" applyProtection="1">
      <alignment vertical="center"/>
      <protection hidden="1"/>
    </xf>
    <xf numFmtId="0" fontId="4" fillId="0" borderId="1" xfId="0" applyFont="1" applyFill="1" applyBorder="1" applyAlignment="1" applyProtection="1">
      <alignment horizontal="center" vertical="center"/>
      <protection hidden="1"/>
    </xf>
    <xf numFmtId="165" fontId="4" fillId="0" borderId="2" xfId="0" applyNumberFormat="1" applyFont="1" applyFill="1" applyBorder="1" applyAlignment="1" applyProtection="1">
      <alignment horizontal="center" vertical="center"/>
      <protection hidden="1"/>
    </xf>
    <xf numFmtId="0" fontId="16" fillId="0" borderId="0" xfId="0" applyFont="1" applyAlignment="1" applyProtection="1">
      <alignment horizontal="center"/>
      <protection hidden="1"/>
    </xf>
    <xf numFmtId="0" fontId="12" fillId="0" borderId="0" xfId="0" applyFont="1" applyBorder="1" applyAlignment="1" applyProtection="1">
      <alignment horizontal="center"/>
      <protection hidden="1"/>
    </xf>
    <xf numFmtId="1" fontId="12" fillId="0" borderId="1" xfId="0" applyNumberFormat="1" applyFont="1" applyBorder="1" applyAlignment="1" applyProtection="1">
      <alignment horizontal="center"/>
      <protection locked="0"/>
    </xf>
    <xf numFmtId="0" fontId="13" fillId="0" borderId="0" xfId="0" applyFont="1" applyAlignment="1" applyProtection="1">
      <alignment horizontal="center"/>
      <protection hidden="1"/>
    </xf>
    <xf numFmtId="167" fontId="12" fillId="0" borderId="1" xfId="0" applyNumberFormat="1" applyFont="1" applyBorder="1" applyAlignment="1" applyProtection="1">
      <alignment horizontal="center"/>
      <protection hidden="1"/>
    </xf>
    <xf numFmtId="2" fontId="12" fillId="0" borderId="1" xfId="0" applyNumberFormat="1" applyFont="1" applyBorder="1" applyAlignment="1" applyProtection="1">
      <alignment horizontal="right"/>
      <protection locked="0"/>
    </xf>
    <xf numFmtId="0" fontId="13" fillId="0" borderId="0" xfId="0" applyFont="1" applyBorder="1" applyProtection="1">
      <protection hidden="1"/>
    </xf>
    <xf numFmtId="0" fontId="13" fillId="0" borderId="0" xfId="0" applyFont="1" applyBorder="1" applyAlignment="1" applyProtection="1">
      <alignment horizontal="center"/>
      <protection hidden="1"/>
    </xf>
    <xf numFmtId="164" fontId="7" fillId="0" borderId="3" xfId="0" applyNumberFormat="1" applyFont="1" applyBorder="1" applyAlignment="1" applyProtection="1">
      <alignment vertical="center"/>
      <protection locked="0" hidden="1"/>
    </xf>
    <xf numFmtId="0" fontId="22" fillId="2" borderId="0" xfId="0" applyFont="1" applyFill="1" applyAlignment="1" applyProtection="1">
      <alignment horizontal="right" vertical="center"/>
      <protection hidden="1"/>
    </xf>
    <xf numFmtId="0" fontId="18" fillId="0" borderId="0" xfId="0" applyFont="1" applyAlignment="1" applyProtection="1">
      <alignment horizontal="center"/>
      <protection hidden="1"/>
    </xf>
    <xf numFmtId="0" fontId="18" fillId="0" borderId="0" xfId="0" applyFont="1" applyFill="1" applyProtection="1">
      <protection hidden="1"/>
    </xf>
    <xf numFmtId="0" fontId="21" fillId="0" borderId="0" xfId="0" applyFont="1" applyFill="1" applyProtection="1">
      <protection hidden="1"/>
    </xf>
    <xf numFmtId="0" fontId="21" fillId="0" borderId="0" xfId="0" applyFont="1" applyProtection="1">
      <protection hidden="1"/>
    </xf>
    <xf numFmtId="0" fontId="18" fillId="0" borderId="0" xfId="0" applyFont="1" applyProtection="1">
      <protection hidden="1"/>
    </xf>
    <xf numFmtId="0" fontId="17" fillId="0" borderId="0" xfId="0" applyFont="1" applyAlignment="1" applyProtection="1">
      <alignment horizontal="center"/>
      <protection hidden="1"/>
    </xf>
    <xf numFmtId="0" fontId="17" fillId="0" borderId="0" xfId="0" applyFont="1" applyFill="1" applyProtection="1">
      <protection hidden="1"/>
    </xf>
    <xf numFmtId="0" fontId="1" fillId="0" borderId="0" xfId="0" applyFont="1" applyProtection="1">
      <protection hidden="1"/>
    </xf>
    <xf numFmtId="0" fontId="13" fillId="0" borderId="0" xfId="0" applyFont="1" applyFill="1" applyBorder="1" applyProtection="1">
      <protection hidden="1"/>
    </xf>
    <xf numFmtId="167" fontId="12" fillId="0" borderId="1" xfId="0" applyNumberFormat="1" applyFont="1" applyBorder="1" applyAlignment="1"/>
    <xf numFmtId="0" fontId="25" fillId="0" borderId="0" xfId="0" applyFont="1" applyProtection="1">
      <protection hidden="1"/>
    </xf>
    <xf numFmtId="164" fontId="23" fillId="2" borderId="0" xfId="0" applyNumberFormat="1" applyFont="1" applyFill="1" applyBorder="1" applyAlignment="1" applyProtection="1">
      <alignment vertical="center"/>
      <protection locked="0" hidden="1"/>
    </xf>
    <xf numFmtId="0" fontId="3" fillId="2" borderId="0" xfId="0" applyFont="1" applyFill="1" applyAlignment="1" applyProtection="1">
      <alignment vertical="center"/>
      <protection hidden="1"/>
    </xf>
    <xf numFmtId="0" fontId="8" fillId="0" borderId="0" xfId="0" applyFont="1" applyBorder="1" applyAlignment="1" applyProtection="1">
      <alignment horizontal="left" vertical="center"/>
      <protection hidden="1"/>
    </xf>
    <xf numFmtId="164" fontId="7" fillId="0" borderId="0" xfId="0" applyNumberFormat="1" applyFont="1" applyBorder="1" applyAlignment="1" applyProtection="1">
      <alignment vertical="center"/>
      <protection locked="0" hidden="1"/>
    </xf>
    <xf numFmtId="0" fontId="18" fillId="0" borderId="0" xfId="0" applyFont="1" applyFill="1" applyAlignme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21" fillId="0" borderId="0" xfId="0" applyFont="1" applyFill="1" applyAlignment="1" applyProtection="1">
      <alignment horizontal="center"/>
      <protection hidden="1"/>
    </xf>
    <xf numFmtId="167" fontId="12" fillId="0" borderId="0" xfId="0" applyNumberFormat="1" applyFont="1" applyBorder="1" applyAlignment="1" applyProtection="1">
      <alignment horizontal="center"/>
      <protection hidden="1"/>
    </xf>
    <xf numFmtId="167" fontId="12" fillId="0" borderId="0" xfId="0" applyNumberFormat="1" applyFont="1" applyBorder="1" applyAlignment="1" applyProtection="1">
      <alignment horizontal="right" vertical="center"/>
      <protection locked="0"/>
    </xf>
    <xf numFmtId="167" fontId="13" fillId="0" borderId="0" xfId="0" applyNumberFormat="1" applyFont="1" applyBorder="1" applyProtection="1">
      <protection hidden="1"/>
    </xf>
    <xf numFmtId="167" fontId="18" fillId="0" borderId="0" xfId="0" applyNumberFormat="1" applyFont="1" applyFill="1" applyBorder="1" applyAlignment="1" applyProtection="1">
      <alignment horizontal="right" vertical="center"/>
      <protection locked="0"/>
    </xf>
    <xf numFmtId="167" fontId="12" fillId="0" borderId="1" xfId="0" applyNumberFormat="1" applyFont="1" applyFill="1" applyBorder="1" applyAlignment="1" applyProtection="1">
      <alignment horizontal="right"/>
    </xf>
    <xf numFmtId="2" fontId="12" fillId="0" borderId="1" xfId="0" applyNumberFormat="1" applyFont="1" applyFill="1" applyBorder="1" applyAlignment="1" applyProtection="1">
      <alignment horizontal="right"/>
    </xf>
    <xf numFmtId="1" fontId="12" fillId="0" borderId="1" xfId="0" applyNumberFormat="1" applyFont="1" applyBorder="1" applyAlignment="1" applyProtection="1">
      <protection locked="0"/>
    </xf>
    <xf numFmtId="1" fontId="12" fillId="0" borderId="4" xfId="0" applyNumberFormat="1" applyFont="1" applyBorder="1" applyAlignment="1" applyProtection="1">
      <protection locked="0"/>
    </xf>
    <xf numFmtId="0" fontId="28" fillId="0" borderId="0" xfId="0" applyFont="1" applyAlignment="1" applyProtection="1">
      <alignment horizontal="left"/>
      <protection hidden="1"/>
    </xf>
    <xf numFmtId="167" fontId="21" fillId="0" borderId="1" xfId="0" applyNumberFormat="1" applyFont="1" applyFill="1" applyBorder="1" applyAlignment="1">
      <alignment horizontal="center"/>
    </xf>
    <xf numFmtId="0" fontId="30" fillId="0" borderId="1" xfId="0" applyFont="1" applyBorder="1"/>
    <xf numFmtId="0" fontId="8" fillId="0" borderId="1" xfId="0" applyFont="1" applyBorder="1" applyAlignment="1" applyProtection="1">
      <alignment horizontal="left" vertical="center"/>
      <protection hidden="1"/>
    </xf>
    <xf numFmtId="0" fontId="17" fillId="0" borderId="1" xfId="0" applyFont="1" applyBorder="1" applyAlignment="1" applyProtection="1">
      <alignment horizontal="left"/>
      <protection hidden="1"/>
    </xf>
    <xf numFmtId="0" fontId="10" fillId="0" borderId="2" xfId="0" applyFont="1" applyBorder="1" applyAlignment="1" applyProtection="1">
      <alignment horizontal="center"/>
      <protection locked="0" hidden="1"/>
    </xf>
    <xf numFmtId="0" fontId="4" fillId="0" borderId="5" xfId="0" applyFont="1" applyBorder="1" applyAlignment="1" applyProtection="1">
      <alignment horizontal="center"/>
      <protection hidden="1"/>
    </xf>
    <xf numFmtId="1" fontId="12" fillId="0" borderId="2" xfId="0" applyNumberFormat="1" applyFont="1" applyBorder="1" applyAlignment="1" applyProtection="1"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21" fillId="0" borderId="1" xfId="0" applyFont="1" applyFill="1" applyBorder="1" applyAlignment="1" applyProtection="1">
      <alignment horizontal="center"/>
      <protection hidden="1"/>
    </xf>
    <xf numFmtId="0" fontId="30" fillId="0" borderId="0" xfId="0" applyFont="1" applyBorder="1"/>
    <xf numFmtId="0" fontId="20" fillId="0" borderId="3" xfId="0" applyFont="1" applyFill="1" applyBorder="1" applyAlignment="1" applyProtection="1">
      <alignment vertical="center"/>
      <protection hidden="1"/>
    </xf>
    <xf numFmtId="0" fontId="20" fillId="0" borderId="0" xfId="0" applyFont="1" applyFill="1" applyBorder="1" applyAlignment="1" applyProtection="1">
      <alignment vertical="center"/>
      <protection hidden="1"/>
    </xf>
    <xf numFmtId="0" fontId="0" fillId="0" borderId="1" xfId="0" applyBorder="1"/>
    <xf numFmtId="0" fontId="10" fillId="0" borderId="6" xfId="0" applyFont="1" applyBorder="1" applyAlignment="1" applyProtection="1">
      <alignment horizontal="center"/>
      <protection locked="0" hidden="1"/>
    </xf>
    <xf numFmtId="0" fontId="29" fillId="0" borderId="1" xfId="0" applyFont="1" applyBorder="1" applyAlignment="1" applyProtection="1">
      <alignment horizontal="left"/>
      <protection hidden="1"/>
    </xf>
    <xf numFmtId="0" fontId="18" fillId="0" borderId="1" xfId="0" applyFont="1" applyFill="1" applyBorder="1" applyAlignment="1" applyProtection="1">
      <alignment horizontal="center"/>
      <protection hidden="1"/>
    </xf>
    <xf numFmtId="0" fontId="26" fillId="0" borderId="1" xfId="0" applyFont="1" applyBorder="1"/>
    <xf numFmtId="0" fontId="12" fillId="0" borderId="5" xfId="0" applyFont="1" applyBorder="1" applyAlignment="1" applyProtection="1">
      <alignment horizontal="center"/>
      <protection hidden="1"/>
    </xf>
    <xf numFmtId="0" fontId="13" fillId="0" borderId="7" xfId="0" applyFont="1" applyBorder="1" applyProtection="1">
      <protection hidden="1"/>
    </xf>
    <xf numFmtId="0" fontId="18" fillId="0" borderId="8" xfId="0" applyFont="1" applyBorder="1" applyProtection="1">
      <protection hidden="1"/>
    </xf>
    <xf numFmtId="1" fontId="12" fillId="0" borderId="1" xfId="0" applyNumberFormat="1" applyFont="1" applyBorder="1" applyAlignment="1" applyProtection="1">
      <protection hidden="1"/>
    </xf>
    <xf numFmtId="0" fontId="4" fillId="0" borderId="9" xfId="0" applyFont="1" applyBorder="1" applyAlignment="1" applyProtection="1">
      <alignment horizontal="center" vertical="center"/>
      <protection hidden="1"/>
    </xf>
    <xf numFmtId="0" fontId="4" fillId="6" borderId="10" xfId="0" applyFont="1" applyFill="1" applyBorder="1" applyAlignment="1" applyProtection="1">
      <alignment horizontal="center" vertical="center"/>
      <protection hidden="1"/>
    </xf>
    <xf numFmtId="2" fontId="17" fillId="0" borderId="1" xfId="0" applyNumberFormat="1" applyFont="1" applyBorder="1" applyAlignment="1" applyProtection="1">
      <alignment horizontal="right"/>
      <protection locked="0"/>
    </xf>
    <xf numFmtId="0" fontId="8" fillId="0" borderId="11" xfId="0" applyFont="1" applyBorder="1" applyAlignment="1" applyProtection="1">
      <alignment horizontal="left" vertical="center"/>
      <protection hidden="1"/>
    </xf>
    <xf numFmtId="0" fontId="31" fillId="0" borderId="10" xfId="0" applyFont="1" applyBorder="1"/>
    <xf numFmtId="49" fontId="28" fillId="0" borderId="0" xfId="0" applyNumberFormat="1" applyFont="1" applyAlignment="1" applyProtection="1">
      <alignment horizontal="left"/>
      <protection hidden="1"/>
    </xf>
    <xf numFmtId="0" fontId="12" fillId="0" borderId="1" xfId="0" applyFont="1" applyFill="1" applyBorder="1" applyAlignment="1" applyProtection="1">
      <alignment horizontal="center"/>
      <protection hidden="1"/>
    </xf>
    <xf numFmtId="0" fontId="17" fillId="0" borderId="12" xfId="0" applyFont="1" applyBorder="1" applyAlignment="1" applyProtection="1">
      <alignment horizontal="left"/>
      <protection hidden="1"/>
    </xf>
    <xf numFmtId="0" fontId="59" fillId="0" borderId="2" xfId="0" applyFont="1" applyFill="1" applyBorder="1" applyAlignment="1" applyProtection="1">
      <alignment horizontal="center"/>
      <protection hidden="1"/>
    </xf>
    <xf numFmtId="0" fontId="60" fillId="0" borderId="0" xfId="0" applyFont="1" applyFill="1" applyProtection="1">
      <protection hidden="1"/>
    </xf>
    <xf numFmtId="0" fontId="61" fillId="0" borderId="0" xfId="0" applyFont="1" applyProtection="1">
      <protection hidden="1"/>
    </xf>
    <xf numFmtId="0" fontId="61" fillId="0" borderId="0" xfId="0" applyFont="1" applyFill="1" applyProtection="1">
      <protection hidden="1"/>
    </xf>
    <xf numFmtId="0" fontId="60" fillId="0" borderId="0" xfId="0" applyFont="1" applyProtection="1">
      <protection hidden="1"/>
    </xf>
    <xf numFmtId="0" fontId="28" fillId="0" borderId="1" xfId="0" applyFont="1" applyBorder="1" applyAlignment="1" applyProtection="1">
      <alignment horizontal="left" wrapText="1"/>
      <protection hidden="1"/>
    </xf>
    <xf numFmtId="0" fontId="12" fillId="7" borderId="1" xfId="0" applyFont="1" applyFill="1" applyBorder="1" applyAlignment="1" applyProtection="1">
      <alignment horizontal="center"/>
      <protection hidden="1"/>
    </xf>
    <xf numFmtId="0" fontId="15" fillId="0" borderId="0" xfId="0" applyFont="1" applyBorder="1" applyAlignment="1" applyProtection="1">
      <alignment vertical="center" wrapText="1"/>
      <protection hidden="1"/>
    </xf>
    <xf numFmtId="0" fontId="33" fillId="2" borderId="0" xfId="0" applyFont="1" applyFill="1" applyAlignment="1" applyProtection="1">
      <alignment horizontal="right" vertical="center" wrapText="1"/>
      <protection hidden="1"/>
    </xf>
    <xf numFmtId="0" fontId="4" fillId="0" borderId="0" xfId="0" applyFont="1" applyBorder="1" applyAlignment="1" applyProtection="1">
      <alignment horizontal="center" vertical="center"/>
      <protection hidden="1"/>
    </xf>
    <xf numFmtId="165" fontId="4" fillId="0" borderId="11" xfId="0" applyNumberFormat="1" applyFont="1" applyFill="1" applyBorder="1" applyAlignment="1" applyProtection="1">
      <alignment horizontal="center" vertical="center"/>
      <protection hidden="1"/>
    </xf>
    <xf numFmtId="165" fontId="4" fillId="0" borderId="1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locked="0" hidden="1"/>
    </xf>
    <xf numFmtId="165" fontId="4" fillId="0" borderId="11" xfId="0" applyNumberFormat="1" applyFont="1" applyFill="1" applyBorder="1" applyAlignment="1" applyProtection="1">
      <alignment horizontal="center" textRotation="255" shrinkToFit="1"/>
      <protection hidden="1"/>
    </xf>
    <xf numFmtId="0" fontId="4" fillId="0" borderId="11" xfId="0" applyNumberFormat="1" applyFont="1" applyFill="1" applyBorder="1" applyAlignment="1" applyProtection="1">
      <alignment horizontal="center" textRotation="255" wrapText="1" shrinkToFit="1"/>
      <protection hidden="1"/>
    </xf>
    <xf numFmtId="0" fontId="31" fillId="0" borderId="0" xfId="0" applyFont="1" applyBorder="1"/>
    <xf numFmtId="0" fontId="15" fillId="0" borderId="0" xfId="0" applyFont="1" applyFill="1" applyBorder="1" applyAlignment="1" applyProtection="1">
      <alignment horizontal="center"/>
      <protection hidden="1"/>
    </xf>
    <xf numFmtId="169" fontId="28" fillId="0" borderId="12" xfId="0" applyNumberFormat="1" applyFont="1" applyBorder="1" applyAlignment="1" applyProtection="1">
      <alignment horizontal="center" vertical="center"/>
      <protection hidden="1"/>
    </xf>
    <xf numFmtId="169" fontId="28" fillId="8" borderId="1" xfId="0" applyNumberFormat="1" applyFont="1" applyFill="1" applyBorder="1" applyAlignment="1" applyProtection="1">
      <alignment horizontal="center" vertical="center"/>
      <protection hidden="1"/>
    </xf>
    <xf numFmtId="0" fontId="36" fillId="0" borderId="1" xfId="0" applyFont="1" applyBorder="1" applyAlignment="1" applyProtection="1">
      <alignment horizontal="center"/>
      <protection hidden="1"/>
    </xf>
    <xf numFmtId="167" fontId="28" fillId="0" borderId="1" xfId="0" applyNumberFormat="1" applyFont="1" applyFill="1" applyBorder="1" applyAlignment="1">
      <alignment horizontal="left"/>
    </xf>
    <xf numFmtId="0" fontId="35" fillId="0" borderId="0" xfId="0" applyFont="1" applyFill="1" applyBorder="1" applyAlignment="1" applyProtection="1">
      <alignment horizontal="center" vertical="center" wrapText="1"/>
      <protection hidden="1"/>
    </xf>
    <xf numFmtId="0" fontId="62" fillId="0" borderId="11" xfId="0" applyFont="1" applyFill="1" applyBorder="1" applyAlignment="1" applyProtection="1">
      <alignment horizontal="left"/>
      <protection hidden="1"/>
    </xf>
    <xf numFmtId="0" fontId="18" fillId="0" borderId="0" xfId="0" applyFont="1" applyFill="1" applyBorder="1" applyAlignment="1" applyProtection="1">
      <alignment horizontal="left" wrapText="1"/>
      <protection hidden="1"/>
    </xf>
    <xf numFmtId="169" fontId="28" fillId="0" borderId="0" xfId="0" applyNumberFormat="1" applyFont="1" applyFill="1" applyBorder="1" applyAlignment="1" applyProtection="1">
      <alignment horizontal="center" vertical="center"/>
      <protection hidden="1"/>
    </xf>
    <xf numFmtId="169" fontId="18" fillId="0" borderId="0" xfId="0" applyNumberFormat="1" applyFont="1" applyFill="1" applyBorder="1" applyAlignment="1" applyProtection="1">
      <alignment horizontal="center" vertical="center"/>
      <protection hidden="1"/>
    </xf>
    <xf numFmtId="0" fontId="0" fillId="0" borderId="0" xfId="0" applyFill="1" applyBorder="1"/>
    <xf numFmtId="0" fontId="28" fillId="0" borderId="1" xfId="0" applyFont="1" applyBorder="1" applyAlignment="1" applyProtection="1">
      <alignment horizontal="center" vertical="center"/>
      <protection hidden="1"/>
    </xf>
    <xf numFmtId="169" fontId="28" fillId="0" borderId="1" xfId="0" applyNumberFormat="1" applyFont="1" applyBorder="1" applyAlignment="1" applyProtection="1">
      <alignment horizontal="center" vertical="center"/>
      <protection hidden="1"/>
    </xf>
    <xf numFmtId="169" fontId="28" fillId="0" borderId="13" xfId="0" applyNumberFormat="1" applyFont="1" applyBorder="1" applyAlignment="1" applyProtection="1">
      <alignment horizontal="center" vertical="center"/>
      <protection hidden="1"/>
    </xf>
    <xf numFmtId="0" fontId="21" fillId="0" borderId="14" xfId="0" applyFont="1" applyBorder="1" applyAlignment="1" applyProtection="1">
      <alignment vertical="center"/>
      <protection hidden="1"/>
    </xf>
    <xf numFmtId="0" fontId="21" fillId="0" borderId="15" xfId="0" applyFont="1" applyBorder="1" applyAlignment="1" applyProtection="1">
      <alignment vertical="center"/>
      <protection hidden="1"/>
    </xf>
    <xf numFmtId="0" fontId="24" fillId="3" borderId="11" xfId="0" applyFont="1" applyFill="1" applyBorder="1" applyAlignment="1" applyProtection="1">
      <protection hidden="1"/>
    </xf>
    <xf numFmtId="0" fontId="24" fillId="3" borderId="0" xfId="0" applyFont="1" applyFill="1" applyBorder="1" applyAlignment="1" applyProtection="1">
      <protection hidden="1"/>
    </xf>
    <xf numFmtId="0" fontId="28" fillId="0" borderId="0" xfId="0" applyFont="1" applyAlignment="1" applyProtection="1">
      <alignment horizontal="center"/>
      <protection hidden="1"/>
    </xf>
    <xf numFmtId="0" fontId="28" fillId="0" borderId="12" xfId="0" applyFont="1" applyBorder="1" applyAlignment="1" applyProtection="1">
      <alignment horizontal="left" wrapText="1"/>
      <protection hidden="1"/>
    </xf>
    <xf numFmtId="0" fontId="28" fillId="0" borderId="16" xfId="0" applyFont="1" applyBorder="1" applyAlignment="1" applyProtection="1">
      <alignment horizontal="left"/>
      <protection hidden="1"/>
    </xf>
    <xf numFmtId="0" fontId="28" fillId="8" borderId="1" xfId="0" applyFont="1" applyFill="1" applyBorder="1" applyAlignment="1" applyProtection="1">
      <alignment horizontal="left" wrapText="1"/>
      <protection hidden="1"/>
    </xf>
    <xf numFmtId="167" fontId="32" fillId="0" borderId="1" xfId="0" applyNumberFormat="1" applyFont="1" applyFill="1" applyBorder="1" applyAlignment="1" applyProtection="1">
      <alignment horizontal="left"/>
    </xf>
    <xf numFmtId="2" fontId="32" fillId="0" borderId="1" xfId="0" applyNumberFormat="1" applyFont="1" applyFill="1" applyBorder="1" applyAlignment="1" applyProtection="1">
      <alignment horizontal="left"/>
    </xf>
    <xf numFmtId="167" fontId="32" fillId="0" borderId="1" xfId="0" applyNumberFormat="1" applyFont="1" applyBorder="1" applyAlignment="1">
      <alignment horizontal="left"/>
    </xf>
    <xf numFmtId="169" fontId="32" fillId="0" borderId="1" xfId="0" applyNumberFormat="1" applyFont="1" applyBorder="1" applyAlignment="1" applyProtection="1">
      <alignment horizontal="left"/>
      <protection hidden="1"/>
    </xf>
    <xf numFmtId="0" fontId="38" fillId="0" borderId="0" xfId="0" applyFont="1" applyFill="1" applyBorder="1" applyAlignment="1" applyProtection="1">
      <alignment horizontal="center" vertical="center"/>
      <protection hidden="1"/>
    </xf>
    <xf numFmtId="0" fontId="17" fillId="0" borderId="4" xfId="0" applyFont="1" applyFill="1" applyBorder="1" applyAlignment="1" applyProtection="1">
      <alignment textRotation="90" shrinkToFit="1"/>
      <protection hidden="1"/>
    </xf>
    <xf numFmtId="0" fontId="17" fillId="0" borderId="1" xfId="0" applyFont="1" applyBorder="1" applyAlignment="1" applyProtection="1">
      <alignment horizontal="left" wrapText="1"/>
      <protection hidden="1"/>
    </xf>
    <xf numFmtId="0" fontId="12" fillId="9" borderId="1" xfId="0" applyFont="1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/>
      <protection hidden="1"/>
    </xf>
    <xf numFmtId="0" fontId="3" fillId="0" borderId="0" xfId="0" applyFont="1" applyAlignment="1" applyProtection="1">
      <alignment horizontal="left"/>
      <protection hidden="1"/>
    </xf>
    <xf numFmtId="0" fontId="12" fillId="10" borderId="1" xfId="0" applyFont="1" applyFill="1" applyBorder="1" applyAlignment="1" applyProtection="1">
      <alignment horizontal="center"/>
      <protection hidden="1"/>
    </xf>
    <xf numFmtId="0" fontId="21" fillId="0" borderId="8" xfId="0" applyFont="1" applyFill="1" applyBorder="1" applyAlignment="1" applyProtection="1">
      <alignment horizontal="center"/>
      <protection hidden="1"/>
    </xf>
    <xf numFmtId="2" fontId="21" fillId="0" borderId="8" xfId="0" applyNumberFormat="1" applyFont="1" applyFill="1" applyBorder="1" applyAlignment="1" applyProtection="1">
      <alignment horizontal="center"/>
      <protection hidden="1"/>
    </xf>
    <xf numFmtId="168" fontId="21" fillId="0" borderId="8" xfId="0" applyNumberFormat="1" applyFont="1" applyFill="1" applyBorder="1" applyAlignment="1" applyProtection="1">
      <alignment horizontal="center"/>
      <protection hidden="1"/>
    </xf>
    <xf numFmtId="1" fontId="12" fillId="0" borderId="8" xfId="0" applyNumberFormat="1" applyFont="1" applyBorder="1" applyAlignment="1" applyProtection="1">
      <alignment horizontal="center"/>
      <protection locked="0"/>
    </xf>
    <xf numFmtId="2" fontId="21" fillId="0" borderId="8" xfId="0" applyNumberFormat="1" applyFont="1" applyFill="1" applyBorder="1" applyAlignment="1" applyProtection="1">
      <alignment horizontal="center"/>
    </xf>
    <xf numFmtId="168" fontId="21" fillId="0" borderId="8" xfId="0" applyNumberFormat="1" applyFont="1" applyFill="1" applyBorder="1" applyAlignment="1" applyProtection="1">
      <alignment horizontal="right"/>
      <protection hidden="1"/>
    </xf>
    <xf numFmtId="167" fontId="13" fillId="0" borderId="8" xfId="0" applyNumberFormat="1" applyFont="1" applyBorder="1" applyProtection="1">
      <protection hidden="1"/>
    </xf>
    <xf numFmtId="0" fontId="3" fillId="0" borderId="17" xfId="0" applyFont="1" applyBorder="1" applyProtection="1">
      <protection hidden="1"/>
    </xf>
    <xf numFmtId="0" fontId="22" fillId="2" borderId="0" xfId="0" applyFont="1" applyFill="1" applyBorder="1" applyAlignment="1" applyProtection="1">
      <alignment horizontal="right" vertical="center"/>
      <protection hidden="1"/>
    </xf>
    <xf numFmtId="0" fontId="3" fillId="2" borderId="0" xfId="0" applyFont="1" applyFill="1" applyBorder="1" applyAlignment="1" applyProtection="1">
      <alignment vertical="center"/>
      <protection hidden="1"/>
    </xf>
    <xf numFmtId="0" fontId="39" fillId="0" borderId="2" xfId="0" applyFont="1" applyFill="1" applyBorder="1" applyAlignment="1" applyProtection="1">
      <alignment horizontal="center"/>
      <protection hidden="1"/>
    </xf>
    <xf numFmtId="0" fontId="9" fillId="0" borderId="2" xfId="0" applyFont="1" applyBorder="1" applyAlignment="1" applyProtection="1">
      <alignment horizontal="center" textRotation="90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18" fillId="0" borderId="0" xfId="0" applyFont="1" applyFill="1" applyBorder="1" applyAlignment="1" applyProtection="1">
      <alignment horizontal="center"/>
      <protection hidden="1"/>
    </xf>
    <xf numFmtId="0" fontId="4" fillId="0" borderId="5" xfId="0" applyFont="1" applyBorder="1" applyAlignment="1" applyProtection="1">
      <alignment horizontal="center" vertical="center" wrapText="1"/>
      <protection hidden="1"/>
    </xf>
    <xf numFmtId="0" fontId="12" fillId="0" borderId="18" xfId="0" applyFont="1" applyBorder="1" applyAlignment="1" applyProtection="1">
      <alignment horizontal="center"/>
      <protection hidden="1"/>
    </xf>
    <xf numFmtId="167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167" fontId="9" fillId="0" borderId="1" xfId="0" applyNumberFormat="1" applyFont="1" applyBorder="1" applyAlignment="1" applyProtection="1">
      <alignment horizontal="center" vertical="center" wrapText="1"/>
      <protection hidden="1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4" fillId="0" borderId="1" xfId="0" applyNumberFormat="1" applyFont="1" applyFill="1" applyBorder="1" applyAlignment="1" applyProtection="1">
      <alignment horizontal="center" wrapText="1"/>
      <protection locked="0"/>
    </xf>
    <xf numFmtId="0" fontId="11" fillId="0" borderId="1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4" fillId="7" borderId="1" xfId="0" applyFont="1" applyFill="1" applyBorder="1" applyAlignment="1" applyProtection="1">
      <alignment horizontal="center" vertical="center"/>
      <protection hidden="1"/>
    </xf>
    <xf numFmtId="0" fontId="17" fillId="0" borderId="1" xfId="0" applyFont="1" applyBorder="1" applyAlignment="1" applyProtection="1">
      <alignment horizontal="center" vertical="center"/>
      <protection hidden="1"/>
    </xf>
    <xf numFmtId="0" fontId="40" fillId="7" borderId="19" xfId="0" applyFont="1" applyFill="1" applyBorder="1" applyAlignment="1" applyProtection="1">
      <alignment textRotation="90" shrinkToFit="1"/>
      <protection hidden="1"/>
    </xf>
    <xf numFmtId="0" fontId="3" fillId="7" borderId="1" xfId="0" applyFont="1" applyFill="1" applyBorder="1" applyAlignment="1" applyProtection="1">
      <alignment horizontal="center"/>
      <protection hidden="1"/>
    </xf>
    <xf numFmtId="0" fontId="0" fillId="0" borderId="0" xfId="0" applyBorder="1"/>
    <xf numFmtId="0" fontId="4" fillId="0" borderId="1" xfId="0" applyFont="1" applyBorder="1" applyAlignment="1" applyProtection="1">
      <alignment horizontal="center" vertical="center" wrapText="1"/>
      <protection hidden="1"/>
    </xf>
    <xf numFmtId="0" fontId="3" fillId="11" borderId="1" xfId="0" applyFont="1" applyFill="1" applyBorder="1" applyAlignment="1" applyProtection="1">
      <alignment horizontal="center"/>
      <protection hidden="1"/>
    </xf>
    <xf numFmtId="0" fontId="3" fillId="0" borderId="0" xfId="0" applyFont="1" applyFill="1" applyBorder="1" applyProtection="1">
      <protection hidden="1"/>
    </xf>
    <xf numFmtId="171" fontId="3" fillId="0" borderId="0" xfId="0" applyNumberFormat="1" applyFont="1" applyFill="1" applyBorder="1" applyProtection="1">
      <protection hidden="1"/>
    </xf>
    <xf numFmtId="0" fontId="28" fillId="7" borderId="1" xfId="0" applyFont="1" applyFill="1" applyBorder="1" applyAlignment="1" applyProtection="1">
      <alignment textRotation="90" shrinkToFit="1"/>
      <protection hidden="1"/>
    </xf>
    <xf numFmtId="0" fontId="3" fillId="7" borderId="1" xfId="0" applyFont="1" applyFill="1" applyBorder="1" applyAlignment="1" applyProtection="1">
      <alignment horizontal="center" vertical="center"/>
      <protection hidden="1"/>
    </xf>
    <xf numFmtId="0" fontId="3" fillId="12" borderId="1" xfId="0" applyFont="1" applyFill="1" applyBorder="1" applyAlignment="1" applyProtection="1">
      <alignment horizontal="center"/>
      <protection hidden="1"/>
    </xf>
    <xf numFmtId="0" fontId="3" fillId="12" borderId="1" xfId="0" applyFont="1" applyFill="1" applyBorder="1" applyAlignment="1" applyProtection="1">
      <alignment horizontal="center" vertical="center"/>
      <protection hidden="1"/>
    </xf>
    <xf numFmtId="0" fontId="18" fillId="0" borderId="1" xfId="0" applyFont="1" applyBorder="1" applyAlignment="1" applyProtection="1">
      <alignment horizontal="left"/>
      <protection hidden="1"/>
    </xf>
    <xf numFmtId="165" fontId="4" fillId="7" borderId="2" xfId="0" applyNumberFormat="1" applyFont="1" applyFill="1" applyBorder="1" applyAlignment="1" applyProtection="1">
      <alignment horizontal="center" vertical="center"/>
      <protection hidden="1"/>
    </xf>
    <xf numFmtId="0" fontId="21" fillId="7" borderId="2" xfId="0" applyFont="1" applyFill="1" applyBorder="1" applyAlignment="1" applyProtection="1">
      <alignment horizontal="center"/>
      <protection hidden="1"/>
    </xf>
    <xf numFmtId="0" fontId="18" fillId="0" borderId="0" xfId="0" applyFont="1" applyBorder="1" applyAlignment="1" applyProtection="1">
      <alignment horizontal="left" wrapText="1"/>
      <protection hidden="1"/>
    </xf>
    <xf numFmtId="0" fontId="18" fillId="0" borderId="0" xfId="0" applyFont="1" applyAlignment="1" applyProtection="1">
      <alignment horizontal="left"/>
      <protection hidden="1"/>
    </xf>
    <xf numFmtId="0" fontId="28" fillId="7" borderId="2" xfId="0" applyFont="1" applyFill="1" applyBorder="1" applyAlignment="1" applyProtection="1">
      <alignment horizontal="center"/>
      <protection locked="0" hidden="1"/>
    </xf>
    <xf numFmtId="0" fontId="3" fillId="7" borderId="1" xfId="0" applyFont="1" applyFill="1" applyBorder="1" applyAlignment="1" applyProtection="1">
      <alignment textRotation="90" shrinkToFit="1"/>
      <protection hidden="1"/>
    </xf>
    <xf numFmtId="0" fontId="17" fillId="0" borderId="1" xfId="0" applyFont="1" applyBorder="1" applyAlignment="1" applyProtection="1">
      <alignment horizontal="center" vertical="center" wrapText="1"/>
      <protection hidden="1"/>
    </xf>
    <xf numFmtId="0" fontId="18" fillId="7" borderId="0" xfId="0" applyFont="1" applyFill="1" applyProtection="1">
      <protection hidden="1"/>
    </xf>
    <xf numFmtId="0" fontId="21" fillId="0" borderId="0" xfId="0" applyFont="1"/>
    <xf numFmtId="0" fontId="42" fillId="0" borderId="0" xfId="0" applyFont="1" applyAlignment="1" applyProtection="1">
      <alignment horizontal="center"/>
      <protection hidden="1"/>
    </xf>
    <xf numFmtId="0" fontId="40" fillId="13" borderId="19" xfId="0" applyFont="1" applyFill="1" applyBorder="1" applyAlignment="1" applyProtection="1">
      <alignment textRotation="90" shrinkToFit="1"/>
      <protection hidden="1"/>
    </xf>
    <xf numFmtId="0" fontId="4" fillId="13" borderId="19" xfId="0" applyFont="1" applyFill="1" applyBorder="1" applyAlignment="1" applyProtection="1">
      <alignment horizontal="center" vertical="center"/>
      <protection hidden="1"/>
    </xf>
    <xf numFmtId="0" fontId="4" fillId="13" borderId="1" xfId="0" applyFont="1" applyFill="1" applyBorder="1" applyAlignment="1" applyProtection="1">
      <alignment horizontal="center" vertical="center"/>
      <protection hidden="1"/>
    </xf>
    <xf numFmtId="0" fontId="12" fillId="13" borderId="19" xfId="0" applyFont="1" applyFill="1" applyBorder="1" applyAlignment="1" applyProtection="1">
      <alignment horizontal="center"/>
      <protection hidden="1"/>
    </xf>
    <xf numFmtId="0" fontId="12" fillId="13" borderId="1" xfId="0" applyFont="1" applyFill="1" applyBorder="1" applyAlignment="1" applyProtection="1">
      <alignment horizontal="center"/>
      <protection hidden="1"/>
    </xf>
    <xf numFmtId="0" fontId="21" fillId="7" borderId="1" xfId="0" applyFont="1" applyFill="1" applyBorder="1" applyAlignment="1" applyProtection="1">
      <alignment horizontal="center"/>
      <protection hidden="1"/>
    </xf>
    <xf numFmtId="0" fontId="43" fillId="0" borderId="1" xfId="0" applyFont="1" applyBorder="1"/>
    <xf numFmtId="0" fontId="10" fillId="7" borderId="2" xfId="0" applyFont="1" applyFill="1" applyBorder="1" applyAlignment="1" applyProtection="1">
      <alignment horizontal="center"/>
      <protection locked="0" hidden="1"/>
    </xf>
    <xf numFmtId="0" fontId="3" fillId="7" borderId="0" xfId="0" applyFont="1" applyFill="1" applyProtection="1">
      <protection hidden="1"/>
    </xf>
    <xf numFmtId="0" fontId="4" fillId="7" borderId="19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wrapText="1"/>
      <protection hidden="1"/>
    </xf>
    <xf numFmtId="0" fontId="44" fillId="7" borderId="1" xfId="0" applyFont="1" applyFill="1" applyBorder="1" applyAlignment="1" applyProtection="1">
      <alignment horizontal="center" vertical="center"/>
      <protection hidden="1"/>
    </xf>
    <xf numFmtId="0" fontId="63" fillId="7" borderId="1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protection hidden="1"/>
    </xf>
    <xf numFmtId="0" fontId="45" fillId="7" borderId="1" xfId="0" applyFont="1" applyFill="1" applyBorder="1" applyAlignment="1" applyProtection="1">
      <alignment horizontal="center"/>
      <protection hidden="1"/>
    </xf>
    <xf numFmtId="0" fontId="45" fillId="7" borderId="1" xfId="0" applyFont="1" applyFill="1" applyBorder="1" applyAlignment="1" applyProtection="1">
      <alignment horizontal="center" vertical="center"/>
      <protection hidden="1"/>
    </xf>
    <xf numFmtId="0" fontId="46" fillId="7" borderId="2" xfId="0" applyFont="1" applyFill="1" applyBorder="1" applyAlignment="1" applyProtection="1">
      <alignment horizontal="center"/>
      <protection hidden="1"/>
    </xf>
    <xf numFmtId="0" fontId="4" fillId="0" borderId="20" xfId="0" applyFont="1" applyBorder="1" applyAlignment="1" applyProtection="1">
      <alignment horizontal="center" vertical="center"/>
      <protection hidden="1"/>
    </xf>
    <xf numFmtId="0" fontId="40" fillId="7" borderId="1" xfId="0" applyFont="1" applyFill="1" applyBorder="1" applyAlignment="1" applyProtection="1">
      <alignment textRotation="90" shrinkToFit="1"/>
      <protection hidden="1"/>
    </xf>
    <xf numFmtId="0" fontId="4" fillId="0" borderId="7" xfId="0" applyFont="1" applyBorder="1" applyAlignment="1" applyProtection="1">
      <alignment horizontal="center"/>
      <protection hidden="1"/>
    </xf>
    <xf numFmtId="0" fontId="17" fillId="0" borderId="21" xfId="0" applyFont="1" applyBorder="1" applyAlignment="1" applyProtection="1">
      <alignment horizontal="left"/>
      <protection hidden="1"/>
    </xf>
    <xf numFmtId="0" fontId="59" fillId="0" borderId="17" xfId="0" applyFont="1" applyFill="1" applyBorder="1" applyAlignment="1" applyProtection="1">
      <alignment horizontal="center"/>
      <protection hidden="1"/>
    </xf>
    <xf numFmtId="0" fontId="3" fillId="0" borderId="0" xfId="0" applyFont="1" applyAlignment="1" applyProtection="1">
      <alignment wrapText="1"/>
      <protection hidden="1"/>
    </xf>
    <xf numFmtId="0" fontId="4" fillId="7" borderId="5" xfId="0" applyFont="1" applyFill="1" applyBorder="1" applyAlignment="1" applyProtection="1">
      <alignment horizontal="center" vertical="center"/>
      <protection hidden="1"/>
    </xf>
    <xf numFmtId="0" fontId="40" fillId="7" borderId="22" xfId="0" applyFont="1" applyFill="1" applyBorder="1" applyAlignment="1" applyProtection="1">
      <alignment textRotation="90" shrinkToFit="1"/>
      <protection hidden="1"/>
    </xf>
    <xf numFmtId="0" fontId="4" fillId="0" borderId="23" xfId="0" applyFont="1" applyBorder="1" applyAlignment="1" applyProtection="1">
      <alignment horizontal="center" vertical="center"/>
      <protection hidden="1"/>
    </xf>
    <xf numFmtId="0" fontId="40" fillId="7" borderId="24" xfId="0" applyFont="1" applyFill="1" applyBorder="1" applyAlignment="1" applyProtection="1">
      <alignment textRotation="90" shrinkToFit="1"/>
      <protection hidden="1"/>
    </xf>
    <xf numFmtId="0" fontId="10" fillId="0" borderId="25" xfId="0" applyFont="1" applyBorder="1" applyAlignment="1" applyProtection="1">
      <alignment horizontal="center"/>
      <protection locked="0" hidden="1"/>
    </xf>
    <xf numFmtId="165" fontId="4" fillId="0" borderId="25" xfId="0" applyNumberFormat="1" applyFont="1" applyFill="1" applyBorder="1" applyAlignment="1" applyProtection="1">
      <alignment horizontal="center" vertical="center"/>
      <protection hidden="1"/>
    </xf>
    <xf numFmtId="0" fontId="21" fillId="0" borderId="26" xfId="0" applyFont="1" applyFill="1" applyBorder="1" applyAlignment="1" applyProtection="1">
      <alignment horizontal="center"/>
      <protection hidden="1"/>
    </xf>
    <xf numFmtId="0" fontId="4" fillId="14" borderId="1" xfId="0" applyFont="1" applyFill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0" fillId="14" borderId="19" xfId="0" applyFont="1" applyFill="1" applyBorder="1" applyAlignment="1" applyProtection="1">
      <alignment textRotation="90" shrinkToFit="1"/>
      <protection hidden="1"/>
    </xf>
    <xf numFmtId="0" fontId="4" fillId="14" borderId="19" xfId="0" applyFont="1" applyFill="1" applyBorder="1" applyAlignment="1" applyProtection="1">
      <alignment horizontal="center" vertical="center"/>
      <protection hidden="1"/>
    </xf>
    <xf numFmtId="0" fontId="45" fillId="14" borderId="1" xfId="0" applyFont="1" applyFill="1" applyBorder="1" applyAlignment="1" applyProtection="1">
      <alignment horizontal="center"/>
      <protection hidden="1"/>
    </xf>
    <xf numFmtId="0" fontId="21" fillId="14" borderId="1" xfId="0" applyFont="1" applyFill="1" applyBorder="1" applyAlignment="1" applyProtection="1">
      <alignment horizontal="center"/>
      <protection hidden="1"/>
    </xf>
    <xf numFmtId="0" fontId="47" fillId="0" borderId="1" xfId="0" applyFont="1" applyBorder="1" applyAlignment="1" applyProtection="1">
      <alignment horizontal="center" vertical="center" wrapText="1"/>
      <protection hidden="1"/>
    </xf>
    <xf numFmtId="0" fontId="0" fillId="0" borderId="1" xfId="0" applyFont="1" applyBorder="1" applyAlignment="1" applyProtection="1">
      <alignment horizontal="left" wrapText="1"/>
      <protection hidden="1"/>
    </xf>
    <xf numFmtId="0" fontId="21" fillId="13" borderId="1" xfId="0" applyFont="1" applyFill="1" applyBorder="1" applyAlignment="1" applyProtection="1">
      <alignment horizontal="center"/>
      <protection hidden="1"/>
    </xf>
    <xf numFmtId="0" fontId="17" fillId="7" borderId="1" xfId="0" applyFont="1" applyFill="1" applyBorder="1" applyAlignment="1" applyProtection="1">
      <alignment horizontal="left"/>
      <protection hidden="1"/>
    </xf>
    <xf numFmtId="0" fontId="3" fillId="15" borderId="1" xfId="0" applyFont="1" applyFill="1" applyBorder="1" applyAlignment="1" applyProtection="1">
      <alignment textRotation="90" shrinkToFit="1"/>
      <protection hidden="1"/>
    </xf>
    <xf numFmtId="0" fontId="4" fillId="15" borderId="1" xfId="0" applyFont="1" applyFill="1" applyBorder="1" applyAlignment="1" applyProtection="1">
      <alignment horizontal="center" vertical="center"/>
      <protection hidden="1"/>
    </xf>
    <xf numFmtId="0" fontId="63" fillId="15" borderId="1" xfId="0" applyFont="1" applyFill="1" applyBorder="1" applyAlignment="1" applyProtection="1">
      <alignment horizontal="center" vertical="center"/>
      <protection hidden="1"/>
    </xf>
    <xf numFmtId="0" fontId="0" fillId="15" borderId="1" xfId="0" applyFill="1" applyBorder="1"/>
    <xf numFmtId="0" fontId="44" fillId="15" borderId="1" xfId="0" applyFont="1" applyFill="1" applyBorder="1" applyAlignment="1" applyProtection="1">
      <alignment horizontal="center" vertical="center"/>
      <protection hidden="1"/>
    </xf>
    <xf numFmtId="0" fontId="24" fillId="16" borderId="11" xfId="0" applyFont="1" applyFill="1" applyBorder="1" applyAlignment="1" applyProtection="1">
      <protection hidden="1"/>
    </xf>
    <xf numFmtId="0" fontId="24" fillId="16" borderId="27" xfId="0" applyFont="1" applyFill="1" applyBorder="1" applyAlignment="1" applyProtection="1">
      <protection hidden="1"/>
    </xf>
    <xf numFmtId="0" fontId="24" fillId="16" borderId="19" xfId="0" applyFont="1" applyFill="1" applyBorder="1" applyAlignment="1" applyProtection="1">
      <protection hidden="1"/>
    </xf>
    <xf numFmtId="0" fontId="5" fillId="16" borderId="0" xfId="0" applyFont="1" applyFill="1" applyProtection="1">
      <protection hidden="1"/>
    </xf>
    <xf numFmtId="0" fontId="4" fillId="7" borderId="2" xfId="0" applyFont="1" applyFill="1" applyBorder="1" applyAlignment="1" applyProtection="1">
      <alignment horizontal="center" vertical="center"/>
      <protection hidden="1"/>
    </xf>
    <xf numFmtId="0" fontId="45" fillId="7" borderId="8" xfId="0" applyFont="1" applyFill="1" applyBorder="1" applyAlignment="1" applyProtection="1">
      <alignment horizontal="center"/>
      <protection hidden="1"/>
    </xf>
    <xf numFmtId="0" fontId="40" fillId="7" borderId="28" xfId="0" applyFont="1" applyFill="1" applyBorder="1" applyAlignment="1" applyProtection="1">
      <alignment textRotation="90" shrinkToFit="1"/>
      <protection hidden="1"/>
    </xf>
    <xf numFmtId="0" fontId="4" fillId="14" borderId="5" xfId="0" applyFont="1" applyFill="1" applyBorder="1" applyAlignment="1" applyProtection="1">
      <alignment horizontal="center" vertical="center"/>
      <protection hidden="1"/>
    </xf>
    <xf numFmtId="0" fontId="45" fillId="14" borderId="7" xfId="0" applyFont="1" applyFill="1" applyBorder="1" applyAlignment="1" applyProtection="1">
      <alignment horizontal="center"/>
      <protection hidden="1"/>
    </xf>
    <xf numFmtId="0" fontId="40" fillId="14" borderId="24" xfId="0" applyFont="1" applyFill="1" applyBorder="1" applyAlignment="1" applyProtection="1">
      <alignment textRotation="90" shrinkToFit="1"/>
      <protection hidden="1"/>
    </xf>
    <xf numFmtId="0" fontId="40" fillId="14" borderId="29" xfId="0" applyFont="1" applyFill="1" applyBorder="1" applyAlignment="1" applyProtection="1">
      <alignment textRotation="90" shrinkToFit="1"/>
      <protection hidden="1"/>
    </xf>
    <xf numFmtId="0" fontId="40" fillId="7" borderId="29" xfId="0" applyFont="1" applyFill="1" applyBorder="1" applyAlignment="1" applyProtection="1">
      <alignment textRotation="90" shrinkToFit="1"/>
      <protection hidden="1"/>
    </xf>
    <xf numFmtId="0" fontId="40" fillId="7" borderId="30" xfId="0" applyFont="1" applyFill="1" applyBorder="1" applyAlignment="1" applyProtection="1">
      <alignment textRotation="90" shrinkToFit="1"/>
      <protection hidden="1"/>
    </xf>
    <xf numFmtId="0" fontId="48" fillId="7" borderId="8" xfId="0" applyFont="1" applyFill="1" applyBorder="1" applyAlignment="1" applyProtection="1">
      <alignment horizontal="center"/>
      <protection hidden="1"/>
    </xf>
    <xf numFmtId="0" fontId="48" fillId="14" borderId="8" xfId="0" applyFont="1" applyFill="1" applyBorder="1" applyAlignment="1" applyProtection="1">
      <alignment horizontal="center"/>
      <protection hidden="1"/>
    </xf>
    <xf numFmtId="0" fontId="48" fillId="7" borderId="17" xfId="0" applyFont="1" applyFill="1" applyBorder="1" applyAlignment="1" applyProtection="1">
      <alignment horizontal="center"/>
      <protection hidden="1"/>
    </xf>
    <xf numFmtId="0" fontId="48" fillId="7" borderId="7" xfId="0" applyFont="1" applyFill="1" applyBorder="1" applyAlignment="1" applyProtection="1">
      <alignment horizontal="center"/>
      <protection hidden="1"/>
    </xf>
    <xf numFmtId="0" fontId="18" fillId="0" borderId="1" xfId="0" applyFont="1" applyBorder="1" applyAlignment="1" applyProtection="1">
      <alignment horizontal="center" vertical="center" wrapText="1"/>
      <protection hidden="1"/>
    </xf>
    <xf numFmtId="0" fontId="9" fillId="0" borderId="18" xfId="0" applyFont="1" applyBorder="1" applyAlignment="1" applyProtection="1">
      <alignment horizontal="center" vertical="center" wrapText="1"/>
      <protection hidden="1"/>
    </xf>
    <xf numFmtId="0" fontId="11" fillId="0" borderId="12" xfId="0" applyFont="1" applyBorder="1" applyAlignment="1" applyProtection="1">
      <alignment horizontal="center" vertical="center" wrapText="1"/>
      <protection hidden="1"/>
    </xf>
    <xf numFmtId="0" fontId="9" fillId="0" borderId="11" xfId="0" applyFont="1" applyBorder="1" applyAlignment="1" applyProtection="1">
      <alignment horizontal="center" textRotation="90"/>
      <protection hidden="1"/>
    </xf>
    <xf numFmtId="0" fontId="46" fillId="7" borderId="1" xfId="0" applyFont="1" applyFill="1" applyBorder="1" applyAlignment="1" applyProtection="1">
      <alignment horizontal="center" vertical="center"/>
      <protection hidden="1"/>
    </xf>
    <xf numFmtId="0" fontId="0" fillId="0" borderId="0" xfId="0" applyFont="1" applyProtection="1">
      <protection hidden="1"/>
    </xf>
    <xf numFmtId="0" fontId="42" fillId="0" borderId="0" xfId="0" applyFont="1"/>
    <xf numFmtId="0" fontId="42" fillId="0" borderId="0" xfId="0" applyFont="1" applyFill="1" applyBorder="1" applyAlignment="1" applyProtection="1">
      <protection hidden="1"/>
    </xf>
    <xf numFmtId="0" fontId="42" fillId="0" borderId="0" xfId="0" applyFont="1" applyFill="1" applyProtection="1">
      <protection hidden="1"/>
    </xf>
    <xf numFmtId="0" fontId="15" fillId="0" borderId="0" xfId="0" applyFont="1" applyProtection="1">
      <protection hidden="1"/>
    </xf>
    <xf numFmtId="0" fontId="15" fillId="0" borderId="0" xfId="0" applyFont="1" applyFill="1" applyProtection="1">
      <protection hidden="1"/>
    </xf>
    <xf numFmtId="0" fontId="15" fillId="0" borderId="0" xfId="0" applyFont="1"/>
    <xf numFmtId="0" fontId="45" fillId="7" borderId="2" xfId="0" applyFont="1" applyFill="1" applyBorder="1" applyAlignment="1" applyProtection="1">
      <alignment horizontal="center" vertical="center"/>
      <protection hidden="1"/>
    </xf>
    <xf numFmtId="0" fontId="45" fillId="7" borderId="1" xfId="0" applyFont="1" applyFill="1" applyBorder="1" applyAlignment="1" applyProtection="1">
      <alignment horizontal="center" vertical="center" wrapText="1"/>
      <protection hidden="1"/>
    </xf>
    <xf numFmtId="0" fontId="42" fillId="0" borderId="0" xfId="0" applyFont="1" applyBorder="1" applyAlignment="1" applyProtection="1">
      <alignment horizontal="center"/>
      <protection hidden="1"/>
    </xf>
    <xf numFmtId="0" fontId="17" fillId="0" borderId="0" xfId="0" applyFont="1" applyBorder="1" applyAlignment="1" applyProtection="1">
      <alignment horizontal="center"/>
      <protection hidden="1"/>
    </xf>
    <xf numFmtId="0" fontId="3" fillId="0" borderId="1" xfId="0" applyFont="1" applyBorder="1" applyProtection="1">
      <protection hidden="1"/>
    </xf>
    <xf numFmtId="0" fontId="48" fillId="7" borderId="1" xfId="0" applyFont="1" applyFill="1" applyBorder="1" applyAlignment="1" applyProtection="1">
      <alignment horizontal="center" vertical="center"/>
      <protection hidden="1"/>
    </xf>
    <xf numFmtId="0" fontId="48" fillId="7" borderId="1" xfId="0" applyFont="1" applyFill="1" applyBorder="1" applyAlignment="1">
      <alignment vertical="center"/>
    </xf>
    <xf numFmtId="0" fontId="45" fillId="7" borderId="1" xfId="0" applyFont="1" applyFill="1" applyBorder="1" applyAlignment="1">
      <alignment horizontal="center" vertical="center" wrapText="1"/>
    </xf>
    <xf numFmtId="0" fontId="21" fillId="7" borderId="1" xfId="0" applyFont="1" applyFill="1" applyBorder="1" applyAlignment="1" applyProtection="1">
      <alignment horizontal="center" vertical="center"/>
      <protection hidden="1"/>
    </xf>
    <xf numFmtId="0" fontId="45" fillId="7" borderId="1" xfId="0" applyFont="1" applyFill="1" applyBorder="1" applyAlignment="1">
      <alignment horizontal="center" vertical="center"/>
    </xf>
    <xf numFmtId="0" fontId="3" fillId="17" borderId="1" xfId="0" applyFont="1" applyFill="1" applyBorder="1" applyAlignment="1" applyProtection="1">
      <alignment textRotation="90" shrinkToFit="1"/>
      <protection hidden="1"/>
    </xf>
    <xf numFmtId="0" fontId="4" fillId="17" borderId="1" xfId="0" applyFont="1" applyFill="1" applyBorder="1" applyAlignment="1" applyProtection="1">
      <alignment horizontal="center" vertical="center"/>
      <protection hidden="1"/>
    </xf>
    <xf numFmtId="0" fontId="45" fillId="17" borderId="1" xfId="0" applyFont="1" applyFill="1" applyBorder="1" applyAlignment="1" applyProtection="1">
      <alignment horizontal="center" vertical="center"/>
      <protection hidden="1"/>
    </xf>
    <xf numFmtId="0" fontId="3" fillId="12" borderId="1" xfId="0" applyFont="1" applyFill="1" applyBorder="1" applyAlignment="1" applyProtection="1">
      <alignment textRotation="90" shrinkToFit="1"/>
      <protection hidden="1"/>
    </xf>
    <xf numFmtId="0" fontId="42" fillId="7" borderId="1" xfId="0" applyFont="1" applyFill="1" applyBorder="1" applyAlignment="1" applyProtection="1">
      <alignment horizontal="center" vertical="center"/>
      <protection hidden="1"/>
    </xf>
    <xf numFmtId="0" fontId="42" fillId="7" borderId="1" xfId="0" applyFont="1" applyFill="1" applyBorder="1" applyAlignment="1" applyProtection="1">
      <alignment horizontal="center" vertical="center" wrapText="1"/>
      <protection hidden="1"/>
    </xf>
    <xf numFmtId="0" fontId="42" fillId="7" borderId="1" xfId="0" applyFont="1" applyFill="1" applyBorder="1" applyAlignment="1">
      <alignment horizontal="center" vertical="center" wrapText="1"/>
    </xf>
    <xf numFmtId="0" fontId="42" fillId="7" borderId="2" xfId="0" applyFont="1" applyFill="1" applyBorder="1" applyAlignment="1" applyProtection="1">
      <alignment horizontal="center" vertical="center"/>
      <protection hidden="1"/>
    </xf>
    <xf numFmtId="0" fontId="21" fillId="0" borderId="0" xfId="0" applyFont="1" applyAlignment="1" applyProtection="1">
      <protection hidden="1"/>
    </xf>
    <xf numFmtId="0" fontId="3" fillId="18" borderId="1" xfId="0" applyFont="1" applyFill="1" applyBorder="1" applyAlignment="1" applyProtection="1">
      <alignment textRotation="90" shrinkToFit="1"/>
      <protection hidden="1"/>
    </xf>
    <xf numFmtId="0" fontId="3" fillId="13" borderId="1" xfId="0" applyFont="1" applyFill="1" applyBorder="1" applyAlignment="1" applyProtection="1">
      <alignment textRotation="90" shrinkToFit="1"/>
      <protection hidden="1"/>
    </xf>
    <xf numFmtId="0" fontId="48" fillId="13" borderId="1" xfId="0" applyFont="1" applyFill="1" applyBorder="1" applyAlignment="1" applyProtection="1">
      <alignment horizontal="center" vertical="center"/>
      <protection hidden="1"/>
    </xf>
    <xf numFmtId="0" fontId="0" fillId="13" borderId="1" xfId="0" applyFill="1" applyBorder="1"/>
    <xf numFmtId="0" fontId="48" fillId="13" borderId="1" xfId="0" applyFont="1" applyFill="1" applyBorder="1" applyAlignment="1">
      <alignment vertical="center"/>
    </xf>
    <xf numFmtId="0" fontId="50" fillId="0" borderId="0" xfId="0" applyFont="1"/>
    <xf numFmtId="0" fontId="51" fillId="0" borderId="0" xfId="0" applyFont="1" applyFill="1" applyAlignment="1" applyProtection="1">
      <alignment horizontal="center"/>
      <protection hidden="1"/>
    </xf>
    <xf numFmtId="0" fontId="52" fillId="0" borderId="0" xfId="0" applyFont="1" applyAlignment="1" applyProtection="1">
      <alignment horizontal="center"/>
      <protection hidden="1"/>
    </xf>
    <xf numFmtId="0" fontId="52" fillId="0" borderId="0" xfId="0" applyFont="1"/>
    <xf numFmtId="0" fontId="53" fillId="0" borderId="0" xfId="0" applyFont="1"/>
    <xf numFmtId="0" fontId="45" fillId="17" borderId="1" xfId="0" applyFont="1" applyFill="1" applyBorder="1" applyAlignment="1">
      <alignment horizontal="center" vertical="center"/>
    </xf>
    <xf numFmtId="0" fontId="3" fillId="18" borderId="1" xfId="0" applyFont="1" applyFill="1" applyBorder="1" applyAlignment="1" applyProtection="1">
      <alignment horizontal="center" vertical="center"/>
      <protection hidden="1"/>
    </xf>
    <xf numFmtId="0" fontId="42" fillId="18" borderId="1" xfId="0" applyFont="1" applyFill="1" applyBorder="1" applyAlignment="1">
      <alignment horizontal="center" vertical="center"/>
    </xf>
    <xf numFmtId="0" fontId="0" fillId="18" borderId="1" xfId="0" applyFill="1" applyBorder="1"/>
    <xf numFmtId="0" fontId="42" fillId="18" borderId="1" xfId="0" applyFont="1" applyFill="1" applyBorder="1" applyAlignment="1">
      <alignment horizontal="center" vertical="center" wrapText="1"/>
    </xf>
    <xf numFmtId="0" fontId="42" fillId="18" borderId="1" xfId="0" applyFont="1" applyFill="1" applyBorder="1" applyAlignment="1" applyProtection="1">
      <alignment horizontal="center" vertical="center"/>
      <protection hidden="1"/>
    </xf>
    <xf numFmtId="0" fontId="42" fillId="18" borderId="1" xfId="0" applyFont="1" applyFill="1" applyBorder="1" applyAlignment="1" applyProtection="1">
      <alignment horizontal="center" vertical="center" wrapText="1"/>
      <protection hidden="1"/>
    </xf>
    <xf numFmtId="0" fontId="0" fillId="0" borderId="0" xfId="0" applyFont="1" applyFill="1" applyProtection="1">
      <protection hidden="1"/>
    </xf>
    <xf numFmtId="0" fontId="4" fillId="12" borderId="1" xfId="0" applyFont="1" applyFill="1" applyBorder="1" applyAlignment="1" applyProtection="1">
      <alignment horizontal="center" vertical="center"/>
      <protection hidden="1"/>
    </xf>
    <xf numFmtId="0" fontId="45" fillId="12" borderId="1" xfId="0" applyFont="1" applyFill="1" applyBorder="1" applyAlignment="1" applyProtection="1">
      <alignment horizontal="center" vertical="center"/>
      <protection hidden="1"/>
    </xf>
    <xf numFmtId="0" fontId="45" fillId="12" borderId="1" xfId="0" applyFont="1" applyFill="1" applyBorder="1" applyAlignment="1">
      <alignment horizontal="center" vertical="center"/>
    </xf>
    <xf numFmtId="0" fontId="21" fillId="12" borderId="1" xfId="0" applyFont="1" applyFill="1" applyBorder="1" applyAlignment="1" applyProtection="1">
      <alignment horizontal="center" vertical="center"/>
      <protection hidden="1"/>
    </xf>
    <xf numFmtId="0" fontId="21" fillId="12" borderId="1" xfId="0" applyFont="1" applyFill="1" applyBorder="1" applyAlignment="1">
      <alignment horizontal="center" vertical="center"/>
    </xf>
    <xf numFmtId="0" fontId="0" fillId="12" borderId="1" xfId="0" applyFill="1" applyBorder="1"/>
    <xf numFmtId="0" fontId="45" fillId="12" borderId="1" xfId="0" applyFont="1" applyFill="1" applyBorder="1" applyAlignment="1" applyProtection="1">
      <alignment horizontal="center" vertical="center" wrapText="1"/>
      <protection hidden="1"/>
    </xf>
    <xf numFmtId="0" fontId="45" fillId="12" borderId="1" xfId="0" applyFont="1" applyFill="1" applyBorder="1" applyAlignment="1">
      <alignment horizontal="center" vertical="center" wrapText="1"/>
    </xf>
    <xf numFmtId="0" fontId="17" fillId="7" borderId="8" xfId="0" applyFont="1" applyFill="1" applyBorder="1" applyAlignment="1" applyProtection="1">
      <alignment horizontal="left"/>
      <protection hidden="1"/>
    </xf>
    <xf numFmtId="0" fontId="21" fillId="0" borderId="0" xfId="0" applyFont="1" applyFill="1" applyAlignment="1" applyProtection="1">
      <alignment horizontal="left"/>
      <protection hidden="1"/>
    </xf>
    <xf numFmtId="0" fontId="40" fillId="19" borderId="1" xfId="0" applyFont="1" applyFill="1" applyBorder="1" applyAlignment="1" applyProtection="1">
      <alignment textRotation="90" shrinkToFit="1"/>
      <protection hidden="1"/>
    </xf>
    <xf numFmtId="0" fontId="3" fillId="19" borderId="1" xfId="0" applyFont="1" applyFill="1" applyBorder="1" applyAlignment="1" applyProtection="1">
      <alignment horizontal="center" vertical="center"/>
      <protection hidden="1"/>
    </xf>
    <xf numFmtId="0" fontId="13" fillId="19" borderId="8" xfId="0" applyFont="1" applyFill="1" applyBorder="1" applyAlignment="1" applyProtection="1">
      <alignment horizontal="center"/>
      <protection hidden="1"/>
    </xf>
    <xf numFmtId="0" fontId="45" fillId="19" borderId="8" xfId="0" applyFont="1" applyFill="1" applyBorder="1" applyAlignment="1" applyProtection="1">
      <alignment horizont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56" fillId="0" borderId="1" xfId="0" applyFont="1" applyBorder="1" applyAlignment="1" applyProtection="1">
      <alignment horizontal="center" vertical="center"/>
      <protection hidden="1"/>
    </xf>
    <xf numFmtId="0" fontId="4" fillId="0" borderId="5" xfId="0" applyFont="1" applyBorder="1" applyAlignment="1" applyProtection="1">
      <alignment horizontal="center" textRotation="255" wrapText="1"/>
      <protection hidden="1"/>
    </xf>
    <xf numFmtId="0" fontId="4" fillId="0" borderId="22" xfId="0" applyFont="1" applyBorder="1" applyAlignment="1" applyProtection="1">
      <alignment horizontal="center" textRotation="255" wrapText="1"/>
      <protection hidden="1"/>
    </xf>
    <xf numFmtId="0" fontId="57" fillId="0" borderId="1" xfId="0" applyFont="1" applyBorder="1" applyAlignment="1" applyProtection="1">
      <alignment horizontal="left" vertical="center"/>
      <protection hidden="1"/>
    </xf>
    <xf numFmtId="0" fontId="12" fillId="0" borderId="0" xfId="0" applyFont="1" applyBorder="1" applyProtection="1">
      <protection hidden="1"/>
    </xf>
    <xf numFmtId="0" fontId="54" fillId="0" borderId="1" xfId="0" applyFont="1" applyBorder="1" applyAlignment="1">
      <alignment horizontal="left"/>
    </xf>
    <xf numFmtId="1" fontId="45" fillId="7" borderId="2" xfId="0" applyNumberFormat="1" applyFont="1" applyFill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 textRotation="90" wrapText="1"/>
      <protection hidden="1"/>
    </xf>
    <xf numFmtId="165" fontId="4" fillId="7" borderId="1" xfId="0" applyNumberFormat="1" applyFont="1" applyFill="1" applyBorder="1" applyAlignment="1" applyProtection="1">
      <alignment horizontal="center" vertical="center"/>
      <protection hidden="1"/>
    </xf>
    <xf numFmtId="0" fontId="10" fillId="7" borderId="1" xfId="0" applyFont="1" applyFill="1" applyBorder="1" applyAlignment="1" applyProtection="1">
      <alignment horizontal="center"/>
      <protection locked="0" hidden="1"/>
    </xf>
    <xf numFmtId="0" fontId="55" fillId="0" borderId="1" xfId="0" applyFont="1" applyBorder="1"/>
    <xf numFmtId="0" fontId="42" fillId="7" borderId="1" xfId="0" applyNumberFormat="1" applyFont="1" applyFill="1" applyBorder="1" applyAlignment="1" applyProtection="1">
      <alignment horizontal="center" vertical="center" wrapText="1"/>
      <protection hidden="1"/>
    </xf>
    <xf numFmtId="0" fontId="48" fillId="7" borderId="1" xfId="0" applyFont="1" applyFill="1" applyBorder="1"/>
    <xf numFmtId="0" fontId="45" fillId="7" borderId="1" xfId="0" applyFont="1" applyFill="1" applyBorder="1"/>
    <xf numFmtId="0" fontId="3" fillId="20" borderId="1" xfId="0" applyFont="1" applyFill="1" applyBorder="1" applyAlignment="1" applyProtection="1">
      <alignment textRotation="90" shrinkToFit="1"/>
      <protection hidden="1"/>
    </xf>
    <xf numFmtId="0" fontId="4" fillId="20" borderId="1" xfId="0" applyFont="1" applyFill="1" applyBorder="1" applyAlignment="1" applyProtection="1">
      <alignment horizontal="center" vertical="center"/>
      <protection hidden="1"/>
    </xf>
    <xf numFmtId="0" fontId="3" fillId="21" borderId="1" xfId="0" applyFont="1" applyFill="1" applyBorder="1" applyAlignment="1" applyProtection="1">
      <alignment textRotation="90" shrinkToFit="1"/>
      <protection hidden="1"/>
    </xf>
    <xf numFmtId="0" fontId="4" fillId="21" borderId="1" xfId="0" applyFont="1" applyFill="1" applyBorder="1" applyAlignment="1" applyProtection="1">
      <alignment horizontal="center" vertical="center"/>
      <protection hidden="1"/>
    </xf>
    <xf numFmtId="0" fontId="45" fillId="21" borderId="1" xfId="0" applyFont="1" applyFill="1" applyBorder="1" applyAlignment="1" applyProtection="1">
      <alignment horizontal="center" vertical="center"/>
      <protection hidden="1"/>
    </xf>
    <xf numFmtId="0" fontId="0" fillId="20" borderId="1" xfId="0" applyFill="1" applyBorder="1"/>
    <xf numFmtId="0" fontId="0" fillId="17" borderId="1" xfId="0" applyFill="1" applyBorder="1"/>
    <xf numFmtId="0" fontId="48" fillId="17" borderId="1" xfId="0" applyFont="1" applyFill="1" applyBorder="1"/>
    <xf numFmtId="0" fontId="45" fillId="17" borderId="1" xfId="0" applyFont="1" applyFill="1" applyBorder="1"/>
    <xf numFmtId="0" fontId="21" fillId="20" borderId="1" xfId="0" applyFont="1" applyFill="1" applyBorder="1" applyAlignment="1" applyProtection="1">
      <alignment horizontal="center" vertical="center"/>
      <protection hidden="1"/>
    </xf>
    <xf numFmtId="0" fontId="17" fillId="7" borderId="1" xfId="0" applyFont="1" applyFill="1" applyBorder="1" applyAlignment="1" applyProtection="1">
      <alignment wrapText="1"/>
      <protection hidden="1"/>
    </xf>
    <xf numFmtId="0" fontId="0" fillId="11" borderId="1" xfId="0" applyFill="1" applyBorder="1"/>
    <xf numFmtId="0" fontId="0" fillId="15" borderId="1" xfId="0" applyFill="1" applyBorder="1" applyAlignment="1">
      <alignment horizontal="center"/>
    </xf>
    <xf numFmtId="0" fontId="0" fillId="11" borderId="27" xfId="0" applyFill="1" applyBorder="1" applyAlignment="1">
      <alignment horizontal="center" textRotation="90"/>
    </xf>
    <xf numFmtId="0" fontId="0" fillId="11" borderId="19" xfId="0" applyFill="1" applyBorder="1"/>
    <xf numFmtId="0" fontId="0" fillId="15" borderId="32" xfId="0" applyFill="1" applyBorder="1" applyAlignment="1">
      <alignment horizontal="center" textRotation="90"/>
    </xf>
    <xf numFmtId="0" fontId="0" fillId="9" borderId="9" xfId="0" applyFill="1" applyBorder="1" applyAlignment="1">
      <alignment horizontal="center" textRotation="90"/>
    </xf>
    <xf numFmtId="0" fontId="0" fillId="9" borderId="2" xfId="0" applyFill="1" applyBorder="1" applyAlignment="1">
      <alignment horizontal="center"/>
    </xf>
    <xf numFmtId="0" fontId="0" fillId="11" borderId="5" xfId="0" applyFill="1" applyBorder="1"/>
    <xf numFmtId="0" fontId="0" fillId="9" borderId="2" xfId="0" applyFill="1" applyBorder="1"/>
    <xf numFmtId="0" fontId="0" fillId="15" borderId="33" xfId="0" applyFill="1" applyBorder="1" applyAlignment="1">
      <alignment horizontal="center" textRotation="90"/>
    </xf>
    <xf numFmtId="0" fontId="0" fillId="9" borderId="11" xfId="0" applyFill="1" applyBorder="1"/>
    <xf numFmtId="0" fontId="0" fillId="9" borderId="11" xfId="0" applyFill="1" applyBorder="1" applyAlignment="1">
      <alignment textRotation="90"/>
    </xf>
    <xf numFmtId="0" fontId="0" fillId="18" borderId="19" xfId="0" applyFill="1" applyBorder="1"/>
    <xf numFmtId="0" fontId="17" fillId="7" borderId="1" xfId="0" applyFont="1" applyFill="1" applyBorder="1" applyAlignment="1" applyProtection="1">
      <alignment horizontal="center"/>
      <protection hidden="1"/>
    </xf>
    <xf numFmtId="0" fontId="65" fillId="7" borderId="43" xfId="0" applyFont="1" applyFill="1" applyBorder="1" applyAlignment="1" applyProtection="1">
      <alignment horizontal="center" vertical="center"/>
      <protection hidden="1"/>
    </xf>
    <xf numFmtId="0" fontId="65" fillId="7" borderId="41" xfId="0" applyFont="1" applyFill="1" applyBorder="1" applyAlignment="1" applyProtection="1">
      <alignment horizontal="center" vertical="center"/>
      <protection hidden="1"/>
    </xf>
    <xf numFmtId="0" fontId="65" fillId="7" borderId="43" xfId="1" applyFont="1" applyFill="1" applyBorder="1" applyAlignment="1" applyProtection="1">
      <alignment horizontal="center" vertical="center"/>
      <protection hidden="1"/>
    </xf>
    <xf numFmtId="0" fontId="6" fillId="0" borderId="0" xfId="0" applyFont="1" applyProtection="1">
      <protection hidden="1"/>
    </xf>
    <xf numFmtId="0" fontId="12" fillId="0" borderId="0" xfId="0" applyFont="1" applyAlignment="1" applyProtection="1">
      <alignment horizontal="center"/>
      <protection hidden="1"/>
    </xf>
    <xf numFmtId="0" fontId="6" fillId="7" borderId="30" xfId="0" applyFont="1" applyFill="1" applyBorder="1" applyAlignment="1" applyProtection="1">
      <alignment horizontal="left" vertical="center"/>
      <protection hidden="1"/>
    </xf>
    <xf numFmtId="0" fontId="6" fillId="7" borderId="72" xfId="0" applyFont="1" applyFill="1" applyBorder="1" applyAlignment="1" applyProtection="1">
      <alignment horizontal="left" vertical="center"/>
      <protection hidden="1"/>
    </xf>
    <xf numFmtId="0" fontId="6" fillId="7" borderId="52" xfId="0" applyFont="1" applyFill="1" applyBorder="1" applyAlignment="1" applyProtection="1">
      <alignment horizontal="left" vertical="center"/>
      <protection hidden="1"/>
    </xf>
    <xf numFmtId="0" fontId="6" fillId="7" borderId="30" xfId="0" applyFont="1" applyFill="1" applyBorder="1" applyAlignment="1" applyProtection="1">
      <alignment vertical="center"/>
      <protection hidden="1"/>
    </xf>
    <xf numFmtId="0" fontId="6" fillId="7" borderId="72" xfId="0" applyFont="1" applyFill="1" applyBorder="1" applyAlignment="1" applyProtection="1">
      <alignment vertical="center"/>
      <protection hidden="1"/>
    </xf>
    <xf numFmtId="0" fontId="6" fillId="7" borderId="52" xfId="0" applyFont="1" applyFill="1" applyBorder="1" applyAlignment="1" applyProtection="1">
      <alignment vertical="center"/>
      <protection hidden="1"/>
    </xf>
    <xf numFmtId="0" fontId="65" fillId="7" borderId="12" xfId="0" applyFont="1" applyFill="1" applyBorder="1" applyAlignment="1" applyProtection="1">
      <alignment horizontal="center" vertical="center"/>
      <protection hidden="1"/>
    </xf>
    <xf numFmtId="0" fontId="30" fillId="7" borderId="33" xfId="0" applyFont="1" applyFill="1" applyBorder="1" applyAlignment="1" applyProtection="1">
      <alignment horizontal="center" vertical="center"/>
      <protection hidden="1"/>
    </xf>
    <xf numFmtId="0" fontId="65" fillId="7" borderId="41" xfId="1" applyFont="1" applyFill="1" applyBorder="1" applyAlignment="1" applyProtection="1">
      <alignment horizontal="center" vertical="center"/>
      <protection hidden="1"/>
    </xf>
    <xf numFmtId="0" fontId="65" fillId="7" borderId="12" xfId="1" applyFont="1" applyFill="1" applyBorder="1" applyAlignment="1" applyProtection="1">
      <alignment horizontal="center" vertical="center"/>
      <protection hidden="1"/>
    </xf>
    <xf numFmtId="0" fontId="30" fillId="7" borderId="35" xfId="0" applyFont="1" applyFill="1" applyBorder="1" applyAlignment="1" applyProtection="1">
      <alignment horizontal="center"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30" fillId="0" borderId="0" xfId="0" applyFont="1" applyFill="1" applyAlignment="1" applyProtection="1">
      <alignment horizontal="center"/>
      <protection hidden="1"/>
    </xf>
    <xf numFmtId="0" fontId="30" fillId="7" borderId="37" xfId="0" applyFont="1" applyFill="1" applyBorder="1" applyAlignment="1" applyProtection="1">
      <alignment vertical="center"/>
      <protection hidden="1"/>
    </xf>
    <xf numFmtId="0" fontId="30" fillId="7" borderId="46" xfId="0" applyFont="1" applyFill="1" applyBorder="1" applyAlignment="1" applyProtection="1">
      <alignment vertical="center"/>
      <protection hidden="1"/>
    </xf>
    <xf numFmtId="0" fontId="30" fillId="0" borderId="0" xfId="0" applyFont="1" applyAlignment="1" applyProtection="1">
      <protection hidden="1"/>
    </xf>
    <xf numFmtId="0" fontId="30" fillId="0" borderId="0" xfId="0" applyFont="1" applyFill="1" applyAlignment="1" applyProtection="1">
      <protection hidden="1"/>
    </xf>
    <xf numFmtId="0" fontId="6" fillId="0" borderId="0" xfId="0" applyFont="1" applyBorder="1" applyAlignment="1" applyProtection="1">
      <alignment vertical="center"/>
      <protection hidden="1"/>
    </xf>
    <xf numFmtId="0" fontId="6" fillId="0" borderId="0" xfId="0" applyFont="1" applyAlignment="1" applyProtection="1">
      <alignment vertical="center"/>
      <protection hidden="1"/>
    </xf>
    <xf numFmtId="0" fontId="67" fillId="0" borderId="0" xfId="0" applyFont="1" applyBorder="1" applyAlignment="1" applyProtection="1">
      <alignment horizontal="center"/>
      <protection hidden="1"/>
    </xf>
    <xf numFmtId="0" fontId="68" fillId="0" borderId="0" xfId="0" applyFont="1" applyBorder="1" applyAlignment="1" applyProtection="1">
      <alignment horizontal="center"/>
      <protection locked="0" hidden="1"/>
    </xf>
    <xf numFmtId="165" fontId="6" fillId="0" borderId="0" xfId="0" applyNumberFormat="1" applyFont="1" applyFill="1" applyBorder="1" applyAlignment="1" applyProtection="1">
      <alignment horizontal="center" vertical="center"/>
      <protection hidden="1"/>
    </xf>
    <xf numFmtId="0" fontId="6" fillId="7" borderId="67" xfId="0" applyFont="1" applyFill="1" applyBorder="1" applyAlignment="1" applyProtection="1">
      <protection hidden="1"/>
    </xf>
    <xf numFmtId="0" fontId="30" fillId="7" borderId="77" xfId="0" applyFont="1" applyFill="1" applyBorder="1" applyProtection="1">
      <protection hidden="1"/>
    </xf>
    <xf numFmtId="0" fontId="30" fillId="7" borderId="60" xfId="0" applyFont="1" applyFill="1" applyBorder="1" applyAlignment="1" applyProtection="1">
      <alignment horizontal="center"/>
      <protection hidden="1"/>
    </xf>
    <xf numFmtId="0" fontId="30" fillId="7" borderId="60" xfId="0" applyFont="1" applyFill="1" applyBorder="1" applyProtection="1">
      <protection hidden="1"/>
    </xf>
    <xf numFmtId="1" fontId="30" fillId="7" borderId="62" xfId="0" applyNumberFormat="1" applyFont="1" applyFill="1" applyBorder="1" applyAlignment="1" applyProtection="1">
      <alignment horizontal="center"/>
      <protection hidden="1"/>
    </xf>
    <xf numFmtId="0" fontId="6" fillId="0" borderId="68" xfId="0" applyFont="1" applyBorder="1" applyAlignment="1" applyProtection="1">
      <alignment vertical="center"/>
      <protection hidden="1"/>
    </xf>
    <xf numFmtId="0" fontId="30" fillId="7" borderId="78" xfId="0" applyFont="1" applyFill="1" applyBorder="1" applyAlignment="1" applyProtection="1">
      <alignment horizontal="center" vertical="center"/>
      <protection hidden="1"/>
    </xf>
    <xf numFmtId="0" fontId="30" fillId="7" borderId="58" xfId="0" applyFont="1" applyFill="1" applyBorder="1" applyAlignment="1" applyProtection="1">
      <alignment horizontal="center" vertical="center"/>
      <protection hidden="1"/>
    </xf>
    <xf numFmtId="0" fontId="30" fillId="7" borderId="58" xfId="1" applyFont="1" applyFill="1" applyBorder="1" applyAlignment="1" applyProtection="1">
      <alignment horizontal="center" vertical="center"/>
      <protection hidden="1"/>
    </xf>
    <xf numFmtId="1" fontId="30" fillId="7" borderId="70" xfId="0" applyNumberFormat="1" applyFont="1" applyFill="1" applyBorder="1" applyAlignment="1" applyProtection="1">
      <alignment horizontal="center" vertical="center"/>
      <protection hidden="1"/>
    </xf>
    <xf numFmtId="0" fontId="6" fillId="0" borderId="68" xfId="0" applyFont="1" applyBorder="1" applyAlignment="1" applyProtection="1">
      <protection hidden="1"/>
    </xf>
    <xf numFmtId="0" fontId="6" fillId="0" borderId="69" xfId="0" applyFont="1" applyBorder="1" applyAlignment="1" applyProtection="1">
      <protection hidden="1"/>
    </xf>
    <xf numFmtId="0" fontId="30" fillId="7" borderId="79" xfId="0" applyFont="1" applyFill="1" applyBorder="1" applyProtection="1">
      <protection hidden="1"/>
    </xf>
    <xf numFmtId="0" fontId="30" fillId="7" borderId="61" xfId="0" applyFont="1" applyFill="1" applyBorder="1" applyProtection="1">
      <protection hidden="1"/>
    </xf>
    <xf numFmtId="1" fontId="30" fillId="7" borderId="71" xfId="0" applyNumberFormat="1" applyFont="1" applyFill="1" applyBorder="1" applyAlignment="1" applyProtection="1">
      <alignment horizontal="center" vertical="center"/>
      <protection hidden="1"/>
    </xf>
    <xf numFmtId="165" fontId="6" fillId="7" borderId="0" xfId="0" applyNumberFormat="1" applyFont="1" applyFill="1" applyBorder="1" applyAlignment="1" applyProtection="1">
      <alignment horizontal="center" vertical="center"/>
      <protection hidden="1"/>
    </xf>
    <xf numFmtId="0" fontId="6" fillId="7" borderId="0" xfId="0" applyFont="1" applyFill="1" applyProtection="1">
      <protection hidden="1"/>
    </xf>
    <xf numFmtId="0" fontId="30" fillId="0" borderId="0" xfId="0" applyFont="1" applyFill="1" applyBorder="1" applyAlignment="1" applyProtection="1">
      <alignment horizontal="center" wrapText="1"/>
      <protection hidden="1"/>
    </xf>
    <xf numFmtId="0" fontId="30" fillId="0" borderId="0" xfId="0" applyFont="1" applyFill="1" applyBorder="1" applyAlignment="1" applyProtection="1">
      <alignment wrapText="1"/>
      <protection hidden="1"/>
    </xf>
    <xf numFmtId="0" fontId="30" fillId="0" borderId="0" xfId="0" applyFont="1" applyFill="1" applyAlignment="1" applyProtection="1">
      <alignment horizontal="right"/>
      <protection hidden="1"/>
    </xf>
    <xf numFmtId="0" fontId="6" fillId="0" borderId="0" xfId="0" applyFont="1" applyBorder="1" applyProtection="1">
      <protection hidden="1"/>
    </xf>
    <xf numFmtId="0" fontId="69" fillId="7" borderId="0" xfId="0" applyFont="1" applyFill="1" applyAlignment="1" applyProtection="1">
      <alignment horizontal="center"/>
      <protection hidden="1"/>
    </xf>
    <xf numFmtId="0" fontId="6" fillId="0" borderId="0" xfId="0" applyFont="1" applyFill="1" applyProtection="1">
      <protection hidden="1"/>
    </xf>
    <xf numFmtId="0" fontId="6" fillId="0" borderId="0" xfId="0" applyFont="1" applyBorder="1" applyAlignment="1" applyProtection="1">
      <alignment horizontal="center"/>
      <protection hidden="1"/>
    </xf>
    <xf numFmtId="0" fontId="6" fillId="0" borderId="0" xfId="0" applyFont="1" applyFill="1" applyBorder="1" applyProtection="1">
      <protection hidden="1"/>
    </xf>
    <xf numFmtId="0" fontId="6" fillId="7" borderId="0" xfId="0" applyFont="1" applyFill="1" applyBorder="1" applyProtection="1">
      <protection hidden="1"/>
    </xf>
    <xf numFmtId="0" fontId="30" fillId="0" borderId="14" xfId="0" applyFont="1" applyBorder="1" applyAlignment="1" applyProtection="1">
      <protection hidden="1"/>
    </xf>
    <xf numFmtId="0" fontId="6" fillId="7" borderId="82" xfId="0" applyFont="1" applyFill="1" applyBorder="1" applyAlignment="1" applyProtection="1">
      <alignment vertical="center"/>
      <protection hidden="1"/>
    </xf>
    <xf numFmtId="0" fontId="6" fillId="7" borderId="73" xfId="0" applyFont="1" applyFill="1" applyBorder="1" applyAlignment="1" applyProtection="1">
      <alignment vertical="center"/>
      <protection hidden="1"/>
    </xf>
    <xf numFmtId="0" fontId="30" fillId="0" borderId="0" xfId="0" applyFont="1" applyAlignment="1" applyProtection="1">
      <alignment horizontal="center"/>
      <protection hidden="1"/>
    </xf>
    <xf numFmtId="0" fontId="6" fillId="0" borderId="0" xfId="0" applyFont="1" applyFill="1" applyAlignment="1" applyProtection="1">
      <alignment horizontal="center"/>
      <protection hidden="1"/>
    </xf>
    <xf numFmtId="0" fontId="6" fillId="0" borderId="0" xfId="0" applyFont="1" applyAlignment="1" applyProtection="1">
      <alignment horizontal="center"/>
      <protection hidden="1"/>
    </xf>
    <xf numFmtId="0" fontId="30" fillId="0" borderId="0" xfId="0" applyFont="1" applyFill="1" applyAlignment="1" applyProtection="1">
      <alignment horizontal="center"/>
      <protection hidden="1"/>
    </xf>
    <xf numFmtId="0" fontId="30" fillId="0" borderId="0" xfId="0" applyFont="1" applyAlignment="1" applyProtection="1">
      <alignment horizontal="right"/>
      <protection hidden="1"/>
    </xf>
    <xf numFmtId="0" fontId="30" fillId="0" borderId="0" xfId="0" applyFont="1" applyAlignment="1" applyProtection="1">
      <alignment horizontal="left"/>
      <protection hidden="1"/>
    </xf>
    <xf numFmtId="0" fontId="17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 applyAlignment="1">
      <alignment horizontal="center"/>
    </xf>
    <xf numFmtId="1" fontId="30" fillId="11" borderId="10" xfId="0" applyNumberFormat="1" applyFont="1" applyFill="1" applyBorder="1" applyAlignment="1" applyProtection="1">
      <alignment horizontal="center" vertical="center"/>
      <protection hidden="1"/>
    </xf>
    <xf numFmtId="1" fontId="66" fillId="11" borderId="10" xfId="0" applyNumberFormat="1" applyFont="1" applyFill="1" applyBorder="1" applyAlignment="1" applyProtection="1">
      <alignment horizontal="center" vertical="center"/>
      <protection hidden="1"/>
    </xf>
    <xf numFmtId="0" fontId="65" fillId="7" borderId="40" xfId="1" applyFont="1" applyFill="1" applyBorder="1" applyAlignment="1" applyProtection="1">
      <alignment horizontal="center" vertical="center"/>
      <protection hidden="1"/>
    </xf>
    <xf numFmtId="0" fontId="30" fillId="7" borderId="77" xfId="0" applyFont="1" applyFill="1" applyBorder="1" applyAlignment="1" applyProtection="1">
      <alignment horizontal="center"/>
      <protection hidden="1"/>
    </xf>
    <xf numFmtId="0" fontId="30" fillId="7" borderId="65" xfId="0" applyFont="1" applyFill="1" applyBorder="1" applyProtection="1">
      <protection hidden="1"/>
    </xf>
    <xf numFmtId="0" fontId="6" fillId="7" borderId="60" xfId="0" applyFont="1" applyFill="1" applyBorder="1" applyProtection="1">
      <protection hidden="1"/>
    </xf>
    <xf numFmtId="0" fontId="30" fillId="7" borderId="78" xfId="1" applyFont="1" applyFill="1" applyBorder="1" applyAlignment="1" applyProtection="1">
      <alignment horizontal="center" vertical="center"/>
      <protection hidden="1"/>
    </xf>
    <xf numFmtId="0" fontId="30" fillId="7" borderId="59" xfId="1" applyFont="1" applyFill="1" applyBorder="1" applyAlignment="1" applyProtection="1">
      <alignment horizontal="center" vertical="center"/>
      <protection hidden="1"/>
    </xf>
    <xf numFmtId="0" fontId="6" fillId="7" borderId="58" xfId="1" applyFont="1" applyFill="1" applyBorder="1" applyAlignment="1" applyProtection="1">
      <alignment horizontal="center" vertical="center"/>
      <protection hidden="1"/>
    </xf>
    <xf numFmtId="0" fontId="30" fillId="7" borderId="66" xfId="0" applyFont="1" applyFill="1" applyBorder="1" applyProtection="1">
      <protection hidden="1"/>
    </xf>
    <xf numFmtId="0" fontId="6" fillId="7" borderId="61" xfId="0" applyFont="1" applyFill="1" applyBorder="1" applyProtection="1">
      <protection hidden="1"/>
    </xf>
    <xf numFmtId="0" fontId="6" fillId="7" borderId="23" xfId="0" applyFont="1" applyFill="1" applyBorder="1" applyAlignment="1" applyProtection="1">
      <alignment horizontal="center" vertical="center"/>
      <protection hidden="1"/>
    </xf>
    <xf numFmtId="0" fontId="30" fillId="7" borderId="83" xfId="0" applyFont="1" applyFill="1" applyBorder="1" applyProtection="1">
      <protection hidden="1"/>
    </xf>
    <xf numFmtId="0" fontId="65" fillId="7" borderId="1" xfId="0" applyFont="1" applyFill="1" applyBorder="1" applyAlignment="1" applyProtection="1">
      <alignment horizontal="center" vertical="center"/>
      <protection hidden="1"/>
    </xf>
    <xf numFmtId="1" fontId="6" fillId="11" borderId="63" xfId="0" applyNumberFormat="1" applyFont="1" applyFill="1" applyBorder="1" applyAlignment="1" applyProtection="1">
      <alignment horizontal="center" vertical="center"/>
      <protection hidden="1"/>
    </xf>
    <xf numFmtId="0" fontId="65" fillId="11" borderId="47" xfId="0" applyFont="1" applyFill="1" applyBorder="1" applyAlignment="1" applyProtection="1">
      <alignment horizontal="center" vertical="center"/>
      <protection hidden="1"/>
    </xf>
    <xf numFmtId="0" fontId="65" fillId="11" borderId="12" xfId="0" applyFont="1" applyFill="1" applyBorder="1" applyAlignment="1" applyProtection="1">
      <alignment horizontal="center" vertical="center"/>
      <protection hidden="1"/>
    </xf>
    <xf numFmtId="0" fontId="30" fillId="11" borderId="74" xfId="0" applyFont="1" applyFill="1" applyBorder="1" applyAlignment="1" applyProtection="1">
      <alignment horizontal="center"/>
      <protection hidden="1"/>
    </xf>
    <xf numFmtId="0" fontId="30" fillId="11" borderId="77" xfId="0" applyFont="1" applyFill="1" applyBorder="1" applyAlignment="1" applyProtection="1">
      <alignment horizontal="center"/>
      <protection hidden="1"/>
    </xf>
    <xf numFmtId="0" fontId="30" fillId="11" borderId="75" xfId="0" applyFont="1" applyFill="1" applyBorder="1" applyAlignment="1" applyProtection="1">
      <alignment horizontal="center" vertical="center"/>
      <protection hidden="1"/>
    </xf>
    <xf numFmtId="0" fontId="30" fillId="11" borderId="78" xfId="0" applyFont="1" applyFill="1" applyBorder="1" applyAlignment="1" applyProtection="1">
      <alignment horizontal="center" vertical="center"/>
      <protection hidden="1"/>
    </xf>
    <xf numFmtId="0" fontId="30" fillId="11" borderId="76" xfId="0" applyFont="1" applyFill="1" applyBorder="1" applyProtection="1">
      <protection hidden="1"/>
    </xf>
    <xf numFmtId="0" fontId="30" fillId="11" borderId="79" xfId="0" applyFont="1" applyFill="1" applyBorder="1" applyProtection="1">
      <protection hidden="1"/>
    </xf>
    <xf numFmtId="0" fontId="30" fillId="11" borderId="29" xfId="0" applyFont="1" applyFill="1" applyBorder="1" applyAlignment="1" applyProtection="1">
      <alignment horizontal="center" vertical="center"/>
      <protection hidden="1"/>
    </xf>
    <xf numFmtId="0" fontId="30" fillId="11" borderId="33" xfId="0" applyFont="1" applyFill="1" applyBorder="1" applyAlignment="1" applyProtection="1">
      <alignment horizontal="center" vertical="center"/>
      <protection hidden="1"/>
    </xf>
    <xf numFmtId="0" fontId="65" fillId="11" borderId="43" xfId="0" applyFont="1" applyFill="1" applyBorder="1" applyAlignment="1" applyProtection="1">
      <alignment horizontal="center" vertical="center"/>
      <protection hidden="1"/>
    </xf>
    <xf numFmtId="0" fontId="30" fillId="11" borderId="60" xfId="0" applyFont="1" applyFill="1" applyBorder="1" applyProtection="1">
      <protection hidden="1"/>
    </xf>
    <xf numFmtId="0" fontId="30" fillId="11" borderId="58" xfId="0" applyFont="1" applyFill="1" applyBorder="1" applyAlignment="1" applyProtection="1">
      <alignment horizontal="center" vertical="center"/>
      <protection hidden="1"/>
    </xf>
    <xf numFmtId="0" fontId="30" fillId="11" borderId="61" xfId="0" applyFont="1" applyFill="1" applyBorder="1" applyProtection="1">
      <protection hidden="1"/>
    </xf>
    <xf numFmtId="0" fontId="65" fillId="11" borderId="40" xfId="0" applyFont="1" applyFill="1" applyBorder="1" applyAlignment="1" applyProtection="1">
      <alignment horizontal="center" vertical="center"/>
      <protection hidden="1"/>
    </xf>
    <xf numFmtId="0" fontId="30" fillId="11" borderId="35" xfId="0" applyFont="1" applyFill="1" applyBorder="1" applyAlignment="1" applyProtection="1">
      <alignment horizontal="center" vertical="center"/>
      <protection hidden="1"/>
    </xf>
    <xf numFmtId="0" fontId="65" fillId="11" borderId="43" xfId="1" applyFont="1" applyFill="1" applyBorder="1" applyAlignment="1" applyProtection="1">
      <alignment horizontal="center" vertical="center"/>
      <protection hidden="1"/>
    </xf>
    <xf numFmtId="0" fontId="30" fillId="11" borderId="58" xfId="1" applyFont="1" applyFill="1" applyBorder="1" applyAlignment="1" applyProtection="1">
      <alignment horizontal="center" vertical="center"/>
      <protection hidden="1"/>
    </xf>
    <xf numFmtId="0" fontId="0" fillId="0" borderId="0" xfId="0" applyAlignment="1">
      <alignment horizontal="left"/>
    </xf>
    <xf numFmtId="0" fontId="17" fillId="0" borderId="0" xfId="0" applyFont="1" applyAlignment="1">
      <alignment vertical="top"/>
    </xf>
    <xf numFmtId="0" fontId="24" fillId="3" borderId="11" xfId="0" applyFont="1" applyFill="1" applyBorder="1" applyAlignment="1" applyProtection="1">
      <alignment horizontal="left"/>
      <protection hidden="1"/>
    </xf>
    <xf numFmtId="0" fontId="24" fillId="3" borderId="27" xfId="0" applyFont="1" applyFill="1" applyBorder="1" applyAlignment="1" applyProtection="1">
      <alignment horizontal="left"/>
      <protection hidden="1"/>
    </xf>
    <xf numFmtId="0" fontId="24" fillId="3" borderId="19" xfId="0" applyFont="1" applyFill="1" applyBorder="1" applyAlignment="1" applyProtection="1">
      <alignment horizontal="left"/>
      <protection hidden="1"/>
    </xf>
    <xf numFmtId="0" fontId="6" fillId="4" borderId="0" xfId="0" applyFont="1" applyFill="1" applyBorder="1" applyAlignment="1" applyProtection="1">
      <alignment horizontal="center" vertical="center"/>
      <protection hidden="1"/>
    </xf>
    <xf numFmtId="0" fontId="64" fillId="0" borderId="0" xfId="0" applyFont="1" applyFill="1" applyBorder="1" applyAlignment="1" applyProtection="1">
      <alignment horizontal="center" vertical="center"/>
      <protection hidden="1"/>
    </xf>
    <xf numFmtId="0" fontId="4" fillId="0" borderId="29" xfId="0" applyFont="1" applyBorder="1" applyAlignment="1" applyProtection="1">
      <alignment horizontal="center" vertical="center" textRotation="90" wrapText="1"/>
      <protection hidden="1"/>
    </xf>
    <xf numFmtId="0" fontId="4" fillId="0" borderId="5" xfId="0" applyFont="1" applyBorder="1" applyAlignment="1" applyProtection="1">
      <alignment horizontal="center" vertical="center" textRotation="90" wrapText="1"/>
      <protection hidden="1"/>
    </xf>
    <xf numFmtId="0" fontId="4" fillId="0" borderId="33" xfId="0" applyFont="1" applyBorder="1" applyAlignment="1" applyProtection="1">
      <alignment horizontal="center" vertical="center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21" fillId="0" borderId="34" xfId="0" applyFont="1" applyBorder="1" applyAlignment="1" applyProtection="1">
      <alignment horizontal="center" vertical="center"/>
      <protection hidden="1"/>
    </xf>
    <xf numFmtId="0" fontId="21" fillId="0" borderId="32" xfId="0" applyFont="1" applyBorder="1" applyAlignment="1" applyProtection="1">
      <alignment horizontal="center" vertical="center"/>
      <protection hidden="1"/>
    </xf>
    <xf numFmtId="0" fontId="21" fillId="0" borderId="35" xfId="0" applyFont="1" applyBorder="1" applyAlignment="1" applyProtection="1">
      <alignment horizontal="center" vertical="center"/>
      <protection hidden="1"/>
    </xf>
    <xf numFmtId="0" fontId="27" fillId="0" borderId="36" xfId="0" applyFont="1" applyBorder="1" applyAlignment="1" applyProtection="1">
      <alignment horizontal="center"/>
      <protection hidden="1"/>
    </xf>
    <xf numFmtId="0" fontId="27" fillId="0" borderId="14" xfId="0" applyFont="1" applyBorder="1" applyAlignment="1">
      <alignment horizontal="center"/>
    </xf>
    <xf numFmtId="0" fontId="27" fillId="0" borderId="15" xfId="0" applyFont="1" applyBorder="1" applyAlignment="1">
      <alignment horizontal="center"/>
    </xf>
    <xf numFmtId="0" fontId="9" fillId="0" borderId="29" xfId="0" applyFont="1" applyBorder="1" applyAlignment="1" applyProtection="1">
      <alignment horizontal="center" vertical="center" wrapText="1"/>
      <protection hidden="1"/>
    </xf>
    <xf numFmtId="0" fontId="9" fillId="0" borderId="5" xfId="0" applyFont="1" applyBorder="1" applyAlignment="1" applyProtection="1">
      <alignment horizontal="center" vertical="center" wrapText="1"/>
      <protection hidden="1"/>
    </xf>
    <xf numFmtId="0" fontId="9" fillId="0" borderId="33" xfId="0" applyFont="1" applyBorder="1" applyAlignment="1" applyProtection="1">
      <alignment horizontal="center" vertical="center" wrapText="1"/>
      <protection hidden="1"/>
    </xf>
    <xf numFmtId="0" fontId="9" fillId="0" borderId="1" xfId="0" applyFont="1" applyBorder="1" applyAlignment="1" applyProtection="1">
      <alignment horizontal="center" vertical="center" wrapText="1"/>
      <protection hidden="1"/>
    </xf>
    <xf numFmtId="0" fontId="9" fillId="0" borderId="9" xfId="0" applyFont="1" applyBorder="1" applyAlignment="1" applyProtection="1">
      <alignment horizontal="center" textRotation="90"/>
      <protection hidden="1"/>
    </xf>
    <xf numFmtId="0" fontId="9" fillId="0" borderId="2" xfId="0" applyFont="1" applyBorder="1" applyAlignment="1" applyProtection="1">
      <alignment horizontal="center" textRotation="90"/>
      <protection hidden="1"/>
    </xf>
    <xf numFmtId="0" fontId="11" fillId="0" borderId="33" xfId="0" applyFont="1" applyBorder="1" applyAlignment="1" applyProtection="1">
      <alignment horizontal="center" vertical="center" wrapText="1"/>
      <protection hidden="1"/>
    </xf>
    <xf numFmtId="0" fontId="11" fillId="0" borderId="1" xfId="0" applyFont="1" applyBorder="1" applyAlignment="1" applyProtection="1">
      <alignment horizontal="center" vertical="center" wrapText="1"/>
      <protection hidden="1"/>
    </xf>
    <xf numFmtId="167" fontId="9" fillId="0" borderId="33" xfId="0" applyNumberFormat="1" applyFont="1" applyBorder="1" applyAlignment="1" applyProtection="1">
      <alignment horizontal="center" vertical="center" wrapText="1"/>
      <protection hidden="1"/>
    </xf>
    <xf numFmtId="167" fontId="9" fillId="0" borderId="1" xfId="0" applyNumberFormat="1" applyFont="1" applyBorder="1" applyAlignment="1" applyProtection="1">
      <alignment horizontal="center" vertical="center" wrapText="1"/>
      <protection hidden="1"/>
    </xf>
    <xf numFmtId="167" fontId="4" fillId="0" borderId="33" xfId="0" applyNumberFormat="1" applyFont="1" applyFill="1" applyBorder="1" applyAlignment="1" applyProtection="1">
      <alignment horizontal="center" wrapText="1"/>
      <protection locked="0"/>
    </xf>
    <xf numFmtId="167" fontId="4" fillId="0" borderId="1" xfId="0" applyNumberFormat="1" applyFont="1" applyFill="1" applyBorder="1" applyAlignment="1" applyProtection="1">
      <alignment horizontal="center" wrapText="1"/>
      <protection locked="0"/>
    </xf>
    <xf numFmtId="167" fontId="9" fillId="0" borderId="33" xfId="0" applyNumberFormat="1" applyFont="1" applyBorder="1" applyAlignment="1" applyProtection="1">
      <alignment horizontal="center" vertical="center" wrapText="1"/>
      <protection locked="0"/>
    </xf>
    <xf numFmtId="167" fontId="9" fillId="0" borderId="1" xfId="0" applyNumberFormat="1" applyFont="1" applyBorder="1" applyAlignment="1" applyProtection="1">
      <alignment horizontal="center" vertical="center" wrapText="1"/>
      <protection locked="0"/>
    </xf>
    <xf numFmtId="167" fontId="9" fillId="0" borderId="33" xfId="0" applyNumberFormat="1" applyFont="1" applyFill="1" applyBorder="1" applyAlignment="1" applyProtection="1">
      <alignment horizontal="center" vertical="center" wrapText="1"/>
      <protection hidden="1"/>
    </xf>
    <xf numFmtId="167" fontId="9" fillId="0" borderId="1" xfId="0" applyNumberFormat="1" applyFont="1" applyFill="1" applyBorder="1" applyAlignment="1" applyProtection="1">
      <alignment horizontal="center" vertical="center" wrapText="1"/>
      <protection hidden="1"/>
    </xf>
    <xf numFmtId="0" fontId="42" fillId="0" borderId="0" xfId="0" applyFont="1" applyFill="1" applyBorder="1" applyAlignment="1" applyProtection="1">
      <alignment horizontal="center"/>
      <protection hidden="1"/>
    </xf>
    <xf numFmtId="167" fontId="12" fillId="0" borderId="0" xfId="0" applyNumberFormat="1" applyFont="1" applyBorder="1" applyAlignment="1" applyProtection="1">
      <alignment horizontal="center" vertical="center"/>
      <protection locked="0"/>
    </xf>
    <xf numFmtId="0" fontId="21" fillId="0" borderId="0" xfId="0" applyFont="1" applyFill="1" applyAlignment="1" applyProtection="1">
      <alignment horizontal="center"/>
      <protection hidden="1"/>
    </xf>
    <xf numFmtId="0" fontId="51" fillId="0" borderId="0" xfId="0" applyFont="1" applyFill="1" applyAlignment="1" applyProtection="1">
      <alignment horizontal="center"/>
      <protection hidden="1"/>
    </xf>
    <xf numFmtId="0" fontId="38" fillId="4" borderId="0" xfId="0" applyFont="1" applyFill="1" applyBorder="1" applyAlignment="1" applyProtection="1">
      <alignment horizontal="center" vertical="center"/>
      <protection hidden="1"/>
    </xf>
    <xf numFmtId="0" fontId="49" fillId="0" borderId="0" xfId="0" applyFont="1" applyFill="1" applyBorder="1" applyAlignment="1" applyProtection="1">
      <alignment horizontal="center" vertical="center"/>
      <protection hidden="1"/>
    </xf>
    <xf numFmtId="0" fontId="0" fillId="0" borderId="0" xfId="0" applyFont="1" applyFill="1" applyBorder="1" applyAlignment="1" applyProtection="1">
      <alignment horizontal="center"/>
      <protection hidden="1"/>
    </xf>
    <xf numFmtId="0" fontId="15" fillId="0" borderId="0" xfId="0" applyFont="1" applyAlignment="1" applyProtection="1">
      <alignment horizontal="center"/>
      <protection hidden="1"/>
    </xf>
    <xf numFmtId="0" fontId="21" fillId="0" borderId="0" xfId="0" applyFont="1" applyAlignment="1" applyProtection="1">
      <alignment horizontal="center"/>
      <protection hidden="1"/>
    </xf>
    <xf numFmtId="0" fontId="20" fillId="0" borderId="0" xfId="0" applyFont="1" applyFill="1" applyBorder="1" applyAlignment="1" applyProtection="1">
      <alignment horizontal="center" vertical="center"/>
      <protection hidden="1"/>
    </xf>
    <xf numFmtId="0" fontId="30" fillId="11" borderId="13" xfId="0" applyFont="1" applyFill="1" applyBorder="1" applyAlignment="1">
      <alignment horizontal="center" textRotation="90"/>
    </xf>
    <xf numFmtId="0" fontId="30" fillId="11" borderId="4" xfId="0" applyFont="1" applyFill="1" applyBorder="1" applyAlignment="1">
      <alignment horizontal="center" textRotation="90"/>
    </xf>
    <xf numFmtId="0" fontId="30" fillId="7" borderId="13" xfId="0" applyFont="1" applyFill="1" applyBorder="1" applyAlignment="1">
      <alignment horizontal="center" textRotation="90"/>
    </xf>
    <xf numFmtId="0" fontId="30" fillId="7" borderId="4" xfId="0" applyFont="1" applyFill="1" applyBorder="1" applyAlignment="1">
      <alignment horizontal="center" textRotation="90"/>
    </xf>
    <xf numFmtId="0" fontId="70" fillId="0" borderId="3" xfId="0" applyFont="1" applyBorder="1" applyAlignment="1" applyProtection="1">
      <alignment horizontal="center" vertical="center"/>
      <protection hidden="1"/>
    </xf>
    <xf numFmtId="0" fontId="19" fillId="7" borderId="36" xfId="0" applyFont="1" applyFill="1" applyBorder="1" applyAlignment="1" applyProtection="1">
      <alignment horizontal="center" vertical="center"/>
      <protection hidden="1"/>
    </xf>
    <xf numFmtId="0" fontId="19" fillId="7" borderId="14" xfId="0" applyFont="1" applyFill="1" applyBorder="1" applyAlignment="1" applyProtection="1">
      <alignment horizontal="center" vertical="center"/>
      <protection hidden="1"/>
    </xf>
    <xf numFmtId="0" fontId="19" fillId="7" borderId="15" xfId="0" applyFont="1" applyFill="1" applyBorder="1" applyAlignment="1" applyProtection="1">
      <alignment horizontal="center" vertical="center"/>
      <protection hidden="1"/>
    </xf>
    <xf numFmtId="0" fontId="19" fillId="7" borderId="56" xfId="0" applyFont="1" applyFill="1" applyBorder="1" applyAlignment="1" applyProtection="1">
      <alignment horizontal="center" vertical="center"/>
      <protection hidden="1"/>
    </xf>
    <xf numFmtId="0" fontId="19" fillId="7" borderId="3" xfId="0" applyFont="1" applyFill="1" applyBorder="1" applyAlignment="1" applyProtection="1">
      <alignment horizontal="center" vertical="center"/>
      <protection hidden="1"/>
    </xf>
    <xf numFmtId="0" fontId="19" fillId="7" borderId="63" xfId="0" applyFont="1" applyFill="1" applyBorder="1" applyAlignment="1" applyProtection="1">
      <alignment horizontal="center" vertical="center"/>
      <protection hidden="1"/>
    </xf>
    <xf numFmtId="0" fontId="19" fillId="0" borderId="37" xfId="0" applyFont="1" applyBorder="1" applyAlignment="1" applyProtection="1">
      <alignment horizontal="right" vertical="center"/>
      <protection hidden="1"/>
    </xf>
    <xf numFmtId="0" fontId="19" fillId="0" borderId="46" xfId="0" applyFont="1" applyBorder="1" applyAlignment="1" applyProtection="1">
      <alignment horizontal="right" vertical="center"/>
      <protection hidden="1"/>
    </xf>
    <xf numFmtId="0" fontId="19" fillId="0" borderId="31" xfId="0" applyFont="1" applyBorder="1" applyAlignment="1" applyProtection="1">
      <alignment horizontal="right" vertical="center"/>
      <protection hidden="1"/>
    </xf>
    <xf numFmtId="0" fontId="19" fillId="0" borderId="37" xfId="0" applyFont="1" applyBorder="1" applyAlignment="1" applyProtection="1">
      <alignment horizontal="center" vertical="center"/>
      <protection hidden="1"/>
    </xf>
    <xf numFmtId="0" fontId="19" fillId="0" borderId="46" xfId="0" applyFont="1" applyBorder="1" applyAlignment="1" applyProtection="1">
      <alignment horizontal="center" vertical="center"/>
      <protection hidden="1"/>
    </xf>
    <xf numFmtId="0" fontId="19" fillId="0" borderId="31" xfId="0" applyFont="1" applyBorder="1" applyAlignment="1" applyProtection="1">
      <alignment horizontal="center" vertical="center"/>
      <protection hidden="1"/>
    </xf>
    <xf numFmtId="0" fontId="19" fillId="0" borderId="80" xfId="0" applyFont="1" applyBorder="1" applyAlignment="1" applyProtection="1">
      <alignment horizontal="center" vertical="center"/>
      <protection hidden="1"/>
    </xf>
    <xf numFmtId="0" fontId="19" fillId="0" borderId="81" xfId="0" applyFont="1" applyBorder="1" applyAlignment="1" applyProtection="1">
      <alignment horizontal="center" vertical="center"/>
      <protection hidden="1"/>
    </xf>
    <xf numFmtId="165" fontId="30" fillId="11" borderId="50" xfId="0" applyNumberFormat="1" applyFont="1" applyFill="1" applyBorder="1" applyAlignment="1" applyProtection="1">
      <alignment horizontal="center" vertical="center"/>
      <protection hidden="1"/>
    </xf>
    <xf numFmtId="165" fontId="30" fillId="11" borderId="51" xfId="0" applyNumberFormat="1" applyFont="1" applyFill="1" applyBorder="1" applyAlignment="1" applyProtection="1">
      <alignment horizontal="center" vertical="center"/>
      <protection hidden="1"/>
    </xf>
    <xf numFmtId="165" fontId="30" fillId="11" borderId="52" xfId="0" applyNumberFormat="1" applyFont="1" applyFill="1" applyBorder="1" applyAlignment="1" applyProtection="1">
      <alignment horizontal="center" vertical="center"/>
      <protection hidden="1"/>
    </xf>
    <xf numFmtId="0" fontId="30" fillId="11" borderId="50" xfId="0" applyFont="1" applyFill="1" applyBorder="1" applyAlignment="1" applyProtection="1">
      <alignment horizontal="center" vertical="center"/>
      <protection locked="0" hidden="1"/>
    </xf>
    <xf numFmtId="0" fontId="30" fillId="11" borderId="51" xfId="0" applyFont="1" applyFill="1" applyBorder="1" applyAlignment="1" applyProtection="1">
      <alignment horizontal="center" vertical="center"/>
      <protection locked="0" hidden="1"/>
    </xf>
    <xf numFmtId="0" fontId="30" fillId="11" borderId="52" xfId="0" applyFont="1" applyFill="1" applyBorder="1" applyAlignment="1" applyProtection="1">
      <alignment horizontal="center" vertical="center"/>
      <protection locked="0" hidden="1"/>
    </xf>
    <xf numFmtId="0" fontId="30" fillId="0" borderId="0" xfId="0" applyFont="1" applyAlignment="1" applyProtection="1">
      <alignment horizontal="center"/>
      <protection hidden="1"/>
    </xf>
    <xf numFmtId="0" fontId="30" fillId="0" borderId="0" xfId="0" applyFont="1" applyAlignment="1" applyProtection="1">
      <alignment horizontal="center" vertical="center"/>
      <protection hidden="1"/>
    </xf>
    <xf numFmtId="0" fontId="6" fillId="7" borderId="37" xfId="0" applyFont="1" applyFill="1" applyBorder="1" applyAlignment="1" applyProtection="1">
      <alignment horizontal="center" vertical="center" wrapText="1"/>
      <protection hidden="1"/>
    </xf>
    <xf numFmtId="0" fontId="6" fillId="7" borderId="46" xfId="0" applyFont="1" applyFill="1" applyBorder="1" applyAlignment="1" applyProtection="1">
      <alignment horizontal="center" vertical="center" wrapText="1"/>
      <protection hidden="1"/>
    </xf>
    <xf numFmtId="0" fontId="30" fillId="7" borderId="44" xfId="0" applyFont="1" applyFill="1" applyBorder="1" applyAlignment="1" applyProtection="1">
      <alignment horizontal="center" vertical="center" wrapText="1"/>
      <protection hidden="1"/>
    </xf>
    <xf numFmtId="0" fontId="30" fillId="7" borderId="55" xfId="0" applyFont="1" applyFill="1" applyBorder="1" applyAlignment="1" applyProtection="1">
      <alignment horizontal="center" vertical="center" wrapText="1"/>
      <protection hidden="1"/>
    </xf>
    <xf numFmtId="0" fontId="30" fillId="7" borderId="64" xfId="0" applyFont="1" applyFill="1" applyBorder="1" applyAlignment="1" applyProtection="1">
      <alignment horizontal="center" vertical="center" wrapText="1"/>
      <protection hidden="1"/>
    </xf>
    <xf numFmtId="0" fontId="30" fillId="7" borderId="50" xfId="0" applyFont="1" applyFill="1" applyBorder="1" applyAlignment="1" applyProtection="1">
      <alignment horizontal="center" vertical="center" wrapText="1"/>
      <protection hidden="1"/>
    </xf>
    <xf numFmtId="0" fontId="30" fillId="7" borderId="51" xfId="0" applyFont="1" applyFill="1" applyBorder="1" applyAlignment="1" applyProtection="1">
      <alignment horizontal="center" vertical="center" wrapText="1"/>
      <protection hidden="1"/>
    </xf>
    <xf numFmtId="0" fontId="30" fillId="7" borderId="52" xfId="0" applyFont="1" applyFill="1" applyBorder="1" applyAlignment="1" applyProtection="1">
      <alignment horizontal="center" vertical="center" wrapText="1"/>
      <protection hidden="1"/>
    </xf>
    <xf numFmtId="0" fontId="30" fillId="0" borderId="0" xfId="0" applyFont="1" applyAlignment="1" applyProtection="1">
      <alignment horizontal="left" vertical="center"/>
      <protection hidden="1"/>
    </xf>
    <xf numFmtId="0" fontId="6" fillId="0" borderId="16" xfId="0" applyFont="1" applyBorder="1" applyAlignment="1" applyProtection="1">
      <alignment horizontal="center" vertical="center" wrapText="1"/>
      <protection hidden="1"/>
    </xf>
    <xf numFmtId="0" fontId="6" fillId="0" borderId="47" xfId="0" applyFont="1" applyBorder="1" applyAlignment="1" applyProtection="1">
      <alignment horizontal="center" vertical="center" wrapText="1"/>
      <protection hidden="1"/>
    </xf>
    <xf numFmtId="0" fontId="6" fillId="0" borderId="49" xfId="0" applyFont="1" applyBorder="1" applyAlignment="1" applyProtection="1">
      <alignment horizontal="center" vertical="center" wrapText="1"/>
      <protection hidden="1"/>
    </xf>
    <xf numFmtId="1" fontId="6" fillId="0" borderId="50" xfId="0" applyNumberFormat="1" applyFont="1" applyFill="1" applyBorder="1" applyAlignment="1" applyProtection="1">
      <alignment horizontal="center" vertical="center"/>
      <protection hidden="1"/>
    </xf>
    <xf numFmtId="1" fontId="6" fillId="0" borderId="51" xfId="0" applyNumberFormat="1" applyFont="1" applyFill="1" applyBorder="1" applyAlignment="1" applyProtection="1">
      <alignment horizontal="center" vertical="center"/>
      <protection hidden="1"/>
    </xf>
    <xf numFmtId="1" fontId="6" fillId="0" borderId="52" xfId="0" applyNumberFormat="1" applyFont="1" applyFill="1" applyBorder="1" applyAlignment="1" applyProtection="1">
      <alignment horizontal="center" vertical="center"/>
      <protection hidden="1"/>
    </xf>
    <xf numFmtId="1" fontId="30" fillId="11" borderId="50" xfId="0" applyNumberFormat="1" applyFont="1" applyFill="1" applyBorder="1" applyAlignment="1" applyProtection="1">
      <alignment horizontal="center" vertical="center"/>
      <protection hidden="1"/>
    </xf>
    <xf numFmtId="1" fontId="30" fillId="11" borderId="51" xfId="0" applyNumberFormat="1" applyFont="1" applyFill="1" applyBorder="1" applyAlignment="1" applyProtection="1">
      <alignment horizontal="center" vertical="center"/>
      <protection hidden="1"/>
    </xf>
    <xf numFmtId="1" fontId="30" fillId="11" borderId="52" xfId="0" applyNumberFormat="1" applyFont="1" applyFill="1" applyBorder="1" applyAlignment="1" applyProtection="1">
      <alignment horizontal="center" vertical="center"/>
      <protection hidden="1"/>
    </xf>
    <xf numFmtId="0" fontId="30" fillId="7" borderId="30" xfId="0" applyFont="1" applyFill="1" applyBorder="1" applyAlignment="1" applyProtection="1">
      <alignment horizontal="center" vertical="center"/>
      <protection hidden="1"/>
    </xf>
    <xf numFmtId="0" fontId="30" fillId="7" borderId="72" xfId="0" applyFont="1" applyFill="1" applyBorder="1" applyAlignment="1" applyProtection="1">
      <alignment horizontal="center" vertical="center"/>
      <protection hidden="1"/>
    </xf>
    <xf numFmtId="0" fontId="30" fillId="7" borderId="73" xfId="0" applyFont="1" applyFill="1" applyBorder="1" applyAlignment="1" applyProtection="1">
      <alignment horizontal="center" vertical="center"/>
      <protection hidden="1"/>
    </xf>
    <xf numFmtId="0" fontId="19" fillId="0" borderId="37" xfId="0" applyFont="1" applyBorder="1" applyAlignment="1" applyProtection="1">
      <alignment horizontal="center"/>
      <protection hidden="1"/>
    </xf>
    <xf numFmtId="0" fontId="35" fillId="0" borderId="46" xfId="0" applyFont="1" applyBorder="1"/>
    <xf numFmtId="0" fontId="35" fillId="0" borderId="31" xfId="0" applyFont="1" applyBorder="1"/>
    <xf numFmtId="0" fontId="30" fillId="0" borderId="50" xfId="0" applyFont="1" applyBorder="1" applyAlignment="1" applyProtection="1">
      <alignment horizontal="center" vertical="center" textRotation="90" wrapText="1"/>
      <protection hidden="1"/>
    </xf>
    <xf numFmtId="0" fontId="30" fillId="0" borderId="52" xfId="0" applyFont="1" applyBorder="1" applyAlignment="1" applyProtection="1">
      <alignment horizontal="center" vertical="center" textRotation="90" wrapText="1"/>
      <protection hidden="1"/>
    </xf>
    <xf numFmtId="0" fontId="30" fillId="0" borderId="50" xfId="0" applyFont="1" applyBorder="1" applyAlignment="1" applyProtection="1">
      <alignment horizontal="center" vertical="center"/>
      <protection hidden="1"/>
    </xf>
    <xf numFmtId="0" fontId="30" fillId="0" borderId="52" xfId="0" applyFont="1" applyBorder="1" applyAlignment="1" applyProtection="1">
      <alignment horizontal="center" vertical="center"/>
      <protection hidden="1"/>
    </xf>
    <xf numFmtId="0" fontId="30" fillId="7" borderId="13" xfId="0" applyFont="1" applyFill="1" applyBorder="1" applyAlignment="1" applyProtection="1">
      <alignment horizontal="center" vertical="center"/>
      <protection hidden="1"/>
    </xf>
    <xf numFmtId="0" fontId="30" fillId="7" borderId="43" xfId="0" applyFont="1" applyFill="1" applyBorder="1" applyAlignment="1" applyProtection="1">
      <alignment horizontal="center" vertical="center"/>
      <protection hidden="1"/>
    </xf>
    <xf numFmtId="0" fontId="30" fillId="7" borderId="48" xfId="0" applyFont="1" applyFill="1" applyBorder="1" applyAlignment="1" applyProtection="1">
      <alignment horizontal="center" vertical="center"/>
      <protection hidden="1"/>
    </xf>
    <xf numFmtId="0" fontId="30" fillId="0" borderId="50" xfId="0" applyFont="1" applyBorder="1" applyAlignment="1" applyProtection="1">
      <alignment horizontal="center" vertical="center" wrapText="1"/>
      <protection hidden="1"/>
    </xf>
    <xf numFmtId="0" fontId="30" fillId="0" borderId="52" xfId="0" applyFont="1" applyBorder="1" applyAlignment="1" applyProtection="1">
      <alignment horizontal="center" vertical="center" wrapText="1"/>
      <protection hidden="1"/>
    </xf>
    <xf numFmtId="0" fontId="6" fillId="7" borderId="20" xfId="0" applyFont="1" applyFill="1" applyBorder="1" applyAlignment="1" applyProtection="1">
      <alignment horizontal="center" vertical="center" wrapText="1"/>
      <protection hidden="1"/>
    </xf>
    <xf numFmtId="0" fontId="6" fillId="7" borderId="53" xfId="0" applyFont="1" applyFill="1" applyBorder="1" applyAlignment="1" applyProtection="1">
      <alignment horizontal="center" vertical="center" wrapText="1"/>
      <protection hidden="1"/>
    </xf>
    <xf numFmtId="0" fontId="6" fillId="7" borderId="57" xfId="0" applyFont="1" applyFill="1" applyBorder="1" applyAlignment="1" applyProtection="1">
      <alignment horizontal="center" vertical="center" wrapText="1"/>
      <protection hidden="1"/>
    </xf>
    <xf numFmtId="0" fontId="6" fillId="0" borderId="36" xfId="0" applyFont="1" applyBorder="1" applyAlignment="1" applyProtection="1">
      <alignment horizontal="center" vertical="center" wrapText="1"/>
      <protection hidden="1"/>
    </xf>
    <xf numFmtId="0" fontId="6" fillId="0" borderId="54" xfId="0" applyFont="1" applyBorder="1" applyAlignment="1" applyProtection="1">
      <alignment horizontal="center" vertical="center" wrapText="1"/>
      <protection hidden="1"/>
    </xf>
    <xf numFmtId="0" fontId="6" fillId="0" borderId="56" xfId="0" applyFont="1" applyBorder="1" applyAlignment="1" applyProtection="1">
      <alignment horizontal="center" vertical="center" wrapText="1"/>
      <protection hidden="1"/>
    </xf>
    <xf numFmtId="0" fontId="30" fillId="7" borderId="36" xfId="0" applyFont="1" applyFill="1" applyBorder="1" applyAlignment="1" applyProtection="1">
      <alignment horizontal="center" vertical="center" wrapText="1"/>
      <protection hidden="1"/>
    </xf>
    <xf numFmtId="0" fontId="30" fillId="7" borderId="54" xfId="0" applyFont="1" applyFill="1" applyBorder="1" applyAlignment="1" applyProtection="1">
      <alignment horizontal="center" vertical="center" wrapText="1"/>
      <protection hidden="1"/>
    </xf>
    <xf numFmtId="0" fontId="30" fillId="7" borderId="56" xfId="0" applyFont="1" applyFill="1" applyBorder="1" applyAlignment="1" applyProtection="1">
      <alignment horizontal="center" vertical="center" wrapText="1"/>
      <protection hidden="1"/>
    </xf>
    <xf numFmtId="0" fontId="0" fillId="11" borderId="5" xfId="0" applyFill="1" applyBorder="1" applyAlignment="1">
      <alignment horizontal="center"/>
    </xf>
    <xf numFmtId="0" fontId="0" fillId="11" borderId="1" xfId="0" applyFill="1" applyBorder="1" applyAlignment="1">
      <alignment horizontal="center"/>
    </xf>
    <xf numFmtId="0" fontId="0" fillId="11" borderId="19" xfId="0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34" xfId="0" applyBorder="1" applyAlignment="1">
      <alignment horizontal="center" textRotation="90"/>
    </xf>
    <xf numFmtId="0" fontId="0" fillId="0" borderId="35" xfId="0" applyBorder="1" applyAlignment="1">
      <alignment horizontal="center" textRotation="90"/>
    </xf>
    <xf numFmtId="0" fontId="0" fillId="11" borderId="44" xfId="0" applyFill="1" applyBorder="1" applyAlignment="1">
      <alignment horizontal="center" textRotation="90"/>
    </xf>
    <xf numFmtId="0" fontId="0" fillId="11" borderId="35" xfId="0" applyFill="1" applyBorder="1" applyAlignment="1">
      <alignment horizontal="center" textRotation="90"/>
    </xf>
    <xf numFmtId="0" fontId="0" fillId="11" borderId="34" xfId="0" applyFill="1" applyBorder="1" applyAlignment="1">
      <alignment horizontal="center" textRotation="90"/>
    </xf>
    <xf numFmtId="17" fontId="0" fillId="11" borderId="45" xfId="0" applyNumberFormat="1" applyFill="1" applyBorder="1" applyAlignment="1">
      <alignment horizontal="center"/>
    </xf>
    <xf numFmtId="0" fontId="0" fillId="11" borderId="45" xfId="0" applyFill="1" applyBorder="1" applyAlignment="1">
      <alignment horizontal="center"/>
    </xf>
    <xf numFmtId="0" fontId="0" fillId="11" borderId="27" xfId="0" applyFill="1" applyBorder="1" applyAlignment="1">
      <alignment horizontal="center"/>
    </xf>
    <xf numFmtId="0" fontId="0" fillId="0" borderId="32" xfId="0" applyBorder="1" applyAlignment="1">
      <alignment horizontal="center" textRotation="90"/>
    </xf>
    <xf numFmtId="0" fontId="0" fillId="0" borderId="12" xfId="0" applyBorder="1" applyAlignment="1">
      <alignment horizontal="center" textRotation="90" wrapText="1"/>
    </xf>
    <xf numFmtId="0" fontId="0" fillId="0" borderId="43" xfId="0" applyBorder="1" applyAlignment="1">
      <alignment horizontal="center" textRotation="90" wrapText="1"/>
    </xf>
    <xf numFmtId="0" fontId="0" fillId="0" borderId="4" xfId="0" applyBorder="1" applyAlignment="1">
      <alignment horizontal="center" textRotation="90" wrapText="1"/>
    </xf>
    <xf numFmtId="0" fontId="0" fillId="0" borderId="38" xfId="0" applyBorder="1" applyAlignment="1">
      <alignment horizontal="center"/>
    </xf>
    <xf numFmtId="0" fontId="0" fillId="0" borderId="39" xfId="0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1" xfId="0" applyBorder="1" applyAlignment="1">
      <alignment horizontal="center"/>
    </xf>
    <xf numFmtId="0" fontId="0" fillId="0" borderId="42" xfId="0" applyBorder="1" applyAlignment="1">
      <alignment horizontal="center"/>
    </xf>
    <xf numFmtId="0" fontId="0" fillId="0" borderId="24" xfId="0" applyBorder="1" applyAlignment="1">
      <alignment horizontal="center"/>
    </xf>
    <xf numFmtId="0" fontId="0" fillId="11" borderId="11" xfId="0" applyFill="1" applyBorder="1" applyAlignment="1">
      <alignment horizontal="center" textRotation="90"/>
    </xf>
    <xf numFmtId="0" fontId="0" fillId="11" borderId="19" xfId="0" applyFill="1" applyBorder="1" applyAlignment="1">
      <alignment horizontal="center" textRotation="90"/>
    </xf>
    <xf numFmtId="0" fontId="0" fillId="0" borderId="11" xfId="0" applyBorder="1" applyAlignment="1">
      <alignment horizontal="center" textRotation="90"/>
    </xf>
    <xf numFmtId="0" fontId="0" fillId="0" borderId="19" xfId="0" applyBorder="1" applyAlignment="1">
      <alignment horizontal="center" textRotation="90"/>
    </xf>
    <xf numFmtId="0" fontId="0" fillId="0" borderId="12" xfId="0" applyBorder="1" applyAlignment="1">
      <alignment horizontal="center"/>
    </xf>
    <xf numFmtId="0" fontId="0" fillId="0" borderId="4" xfId="0" applyBorder="1" applyAlignment="1">
      <alignment horizontal="center"/>
    </xf>
    <xf numFmtId="0" fontId="18" fillId="0" borderId="0" xfId="0" applyFont="1" applyFill="1" applyBorder="1" applyAlignment="1" applyProtection="1">
      <alignment horizontal="center"/>
      <protection hidden="1"/>
    </xf>
    <xf numFmtId="0" fontId="17" fillId="0" borderId="0" xfId="0" applyFont="1" applyFill="1" applyBorder="1" applyAlignment="1" applyProtection="1">
      <alignment horizontal="center"/>
      <protection hidden="1"/>
    </xf>
    <xf numFmtId="0" fontId="38" fillId="22" borderId="0" xfId="0" applyFont="1" applyFill="1" applyBorder="1" applyAlignment="1" applyProtection="1">
      <alignment horizontal="center" vertical="center"/>
      <protection hidden="1"/>
    </xf>
    <xf numFmtId="0" fontId="18" fillId="0" borderId="0" xfId="0" applyFont="1" applyAlignment="1" applyProtection="1">
      <alignment horizontal="left" vertical="top" wrapText="1"/>
      <protection hidden="1"/>
    </xf>
    <xf numFmtId="0" fontId="18" fillId="0" borderId="0" xfId="0" applyFont="1" applyBorder="1" applyAlignment="1" applyProtection="1">
      <alignment horizontal="left" wrapText="1"/>
      <protection hidden="1"/>
    </xf>
    <xf numFmtId="0" fontId="13" fillId="0" borderId="0" xfId="0" applyFont="1" applyFill="1" applyBorder="1" applyAlignment="1" applyProtection="1">
      <alignment horizontal="center"/>
      <protection hidden="1"/>
    </xf>
    <xf numFmtId="0" fontId="15" fillId="0" borderId="0" xfId="0" applyFont="1" applyFill="1" applyBorder="1" applyAlignment="1" applyProtection="1">
      <alignment horizontal="center"/>
      <protection hidden="1"/>
    </xf>
    <xf numFmtId="0" fontId="17" fillId="0" borderId="0" xfId="0" applyFont="1" applyAlignment="1">
      <alignment horizontal="center"/>
    </xf>
    <xf numFmtId="0" fontId="21" fillId="0" borderId="0" xfId="0" applyFont="1" applyAlignment="1">
      <alignment horizontal="center"/>
    </xf>
    <xf numFmtId="0" fontId="42" fillId="0" borderId="0" xfId="0" applyFont="1" applyFill="1" applyAlignment="1" applyProtection="1">
      <alignment horizontal="center"/>
      <protection hidden="1"/>
    </xf>
    <xf numFmtId="0" fontId="18" fillId="0" borderId="0" xfId="0" applyFont="1" applyAlignment="1" applyProtection="1">
      <alignment horizontal="left" wrapText="1"/>
      <protection hidden="1"/>
    </xf>
    <xf numFmtId="0" fontId="4" fillId="0" borderId="34" xfId="0" applyFont="1" applyBorder="1" applyAlignment="1" applyProtection="1">
      <alignment horizontal="center" vertical="center"/>
      <protection hidden="1"/>
    </xf>
    <xf numFmtId="0" fontId="4" fillId="0" borderId="11" xfId="0" applyFont="1" applyBorder="1" applyAlignment="1" applyProtection="1">
      <alignment horizontal="center" vertical="center"/>
      <protection hidden="1"/>
    </xf>
    <xf numFmtId="0" fontId="46" fillId="7" borderId="36" xfId="0" applyNumberFormat="1" applyFont="1" applyFill="1" applyBorder="1" applyAlignment="1" applyProtection="1">
      <alignment horizontal="center" vertical="center"/>
      <protection hidden="1"/>
    </xf>
    <xf numFmtId="0" fontId="46" fillId="7" borderId="14" xfId="0" applyNumberFormat="1" applyFont="1" applyFill="1" applyBorder="1" applyAlignment="1" applyProtection="1">
      <alignment horizontal="center" vertical="center"/>
      <protection hidden="1"/>
    </xf>
    <xf numFmtId="0" fontId="46" fillId="7" borderId="15" xfId="0" applyNumberFormat="1" applyFont="1" applyFill="1" applyBorder="1" applyAlignment="1" applyProtection="1">
      <alignment horizontal="center" vertical="center"/>
      <protection hidden="1"/>
    </xf>
    <xf numFmtId="0" fontId="46" fillId="0" borderId="37" xfId="0" applyFont="1" applyBorder="1" applyAlignment="1" applyProtection="1">
      <alignment horizontal="center" vertical="center"/>
      <protection hidden="1"/>
    </xf>
    <xf numFmtId="0" fontId="46" fillId="0" borderId="46" xfId="0" applyFont="1" applyBorder="1" applyAlignment="1" applyProtection="1">
      <alignment horizontal="center" vertical="center"/>
      <protection hidden="1"/>
    </xf>
    <xf numFmtId="0" fontId="46" fillId="0" borderId="31" xfId="0" applyFont="1" applyBorder="1" applyAlignment="1" applyProtection="1">
      <alignment horizontal="center" vertical="center"/>
      <protection hidden="1"/>
    </xf>
    <xf numFmtId="0" fontId="27" fillId="0" borderId="37" xfId="0" applyFont="1" applyBorder="1" applyAlignment="1" applyProtection="1">
      <alignment horizontal="center"/>
      <protection hidden="1"/>
    </xf>
    <xf numFmtId="0" fontId="27" fillId="0" borderId="46" xfId="0" applyFont="1" applyBorder="1" applyAlignment="1">
      <alignment horizontal="center"/>
    </xf>
    <xf numFmtId="0" fontId="27" fillId="0" borderId="31" xfId="0" applyFont="1" applyBorder="1" applyAlignment="1">
      <alignment horizontal="center"/>
    </xf>
    <xf numFmtId="0" fontId="21" fillId="6" borderId="37" xfId="0" applyFont="1" applyFill="1" applyBorder="1" applyAlignment="1" applyProtection="1">
      <alignment horizontal="center" vertical="center"/>
      <protection hidden="1"/>
    </xf>
    <xf numFmtId="0" fontId="21" fillId="6" borderId="46" xfId="0" applyFont="1" applyFill="1" applyBorder="1" applyAlignment="1" applyProtection="1">
      <alignment horizontal="center" vertical="center"/>
      <protection hidden="1"/>
    </xf>
    <xf numFmtId="0" fontId="21" fillId="6" borderId="31" xfId="0" applyFont="1" applyFill="1" applyBorder="1" applyAlignment="1" applyProtection="1">
      <alignment horizontal="center" vertical="center"/>
      <protection hidden="1"/>
    </xf>
    <xf numFmtId="169" fontId="28" fillId="0" borderId="1" xfId="0" applyNumberFormat="1" applyFont="1" applyFill="1" applyBorder="1" applyAlignment="1" applyProtection="1">
      <alignment horizontal="center" vertical="center"/>
      <protection hidden="1"/>
    </xf>
    <xf numFmtId="0" fontId="28" fillId="0" borderId="1" xfId="0" applyFont="1" applyFill="1" applyBorder="1" applyAlignment="1" applyProtection="1">
      <alignment horizontal="center" vertical="center"/>
      <protection hidden="1"/>
    </xf>
    <xf numFmtId="0" fontId="28" fillId="0" borderId="1" xfId="0" applyFont="1" applyBorder="1" applyAlignment="1" applyProtection="1">
      <alignment horizontal="center" vertical="center"/>
      <protection hidden="1"/>
    </xf>
    <xf numFmtId="169" fontId="28" fillId="0" borderId="1" xfId="0" applyNumberFormat="1" applyFont="1" applyBorder="1" applyAlignment="1" applyProtection="1">
      <alignment horizontal="center" vertical="center"/>
      <protection hidden="1"/>
    </xf>
    <xf numFmtId="0" fontId="28" fillId="0" borderId="11" xfId="0" applyFont="1" applyBorder="1" applyAlignment="1" applyProtection="1">
      <alignment horizontal="center" vertical="center" wrapText="1"/>
      <protection hidden="1"/>
    </xf>
    <xf numFmtId="0" fontId="28" fillId="0" borderId="27" xfId="0" applyFont="1" applyBorder="1" applyAlignment="1" applyProtection="1">
      <alignment horizontal="center" vertical="center" wrapText="1"/>
      <protection hidden="1"/>
    </xf>
    <xf numFmtId="0" fontId="28" fillId="0" borderId="19" xfId="0" applyFont="1" applyBorder="1" applyAlignment="1" applyProtection="1">
      <alignment horizontal="center" vertical="center" wrapText="1"/>
      <protection hidden="1"/>
    </xf>
    <xf numFmtId="169" fontId="28" fillId="0" borderId="11" xfId="0" applyNumberFormat="1" applyFont="1" applyBorder="1" applyAlignment="1" applyProtection="1">
      <alignment horizontal="center" vertical="center"/>
      <protection hidden="1"/>
    </xf>
    <xf numFmtId="0" fontId="0" fillId="0" borderId="27" xfId="0" applyBorder="1"/>
    <xf numFmtId="0" fontId="0" fillId="0" borderId="19" xfId="0" applyBorder="1"/>
    <xf numFmtId="170" fontId="18" fillId="0" borderId="0" xfId="0" applyNumberFormat="1" applyFont="1" applyFill="1" applyBorder="1" applyProtection="1">
      <protection hidden="1"/>
    </xf>
    <xf numFmtId="0" fontId="18" fillId="0" borderId="0" xfId="0" applyFont="1" applyFill="1" applyBorder="1" applyProtection="1">
      <protection hidden="1"/>
    </xf>
    <xf numFmtId="169" fontId="28" fillId="0" borderId="13" xfId="0" applyNumberFormat="1" applyFont="1" applyFill="1" applyBorder="1" applyAlignment="1" applyProtection="1">
      <alignment horizontal="center" vertical="center"/>
      <protection hidden="1"/>
    </xf>
    <xf numFmtId="169" fontId="28" fillId="0" borderId="13" xfId="0" applyNumberFormat="1" applyFont="1" applyBorder="1" applyAlignment="1" applyProtection="1">
      <alignment horizontal="center" vertical="center"/>
      <protection hidden="1"/>
    </xf>
    <xf numFmtId="169" fontId="28" fillId="8" borderId="11" xfId="0" applyNumberFormat="1" applyFont="1" applyFill="1" applyBorder="1" applyAlignment="1" applyProtection="1">
      <alignment horizontal="center" vertical="center"/>
      <protection hidden="1"/>
    </xf>
    <xf numFmtId="169" fontId="28" fillId="8" borderId="27" xfId="0" applyNumberFormat="1" applyFont="1" applyFill="1" applyBorder="1" applyAlignment="1" applyProtection="1">
      <alignment horizontal="center" vertical="center"/>
      <protection hidden="1"/>
    </xf>
    <xf numFmtId="169" fontId="28" fillId="8" borderId="1" xfId="0" applyNumberFormat="1" applyFont="1" applyFill="1" applyBorder="1" applyAlignment="1" applyProtection="1">
      <alignment horizontal="center" vertical="center"/>
      <protection hidden="1"/>
    </xf>
    <xf numFmtId="0" fontId="3" fillId="0" borderId="27" xfId="0" applyFont="1" applyBorder="1"/>
    <xf numFmtId="0" fontId="3" fillId="0" borderId="19" xfId="0" applyFont="1" applyBorder="1"/>
    <xf numFmtId="169" fontId="28" fillId="0" borderId="34" xfId="0" applyNumberFormat="1" applyFont="1" applyBorder="1" applyAlignment="1" applyProtection="1">
      <alignment horizontal="center" vertical="center"/>
      <protection hidden="1"/>
    </xf>
    <xf numFmtId="169" fontId="28" fillId="0" borderId="32" xfId="0" applyNumberFormat="1" applyFont="1" applyBorder="1" applyAlignment="1" applyProtection="1">
      <alignment horizontal="center" vertical="center"/>
      <protection hidden="1"/>
    </xf>
    <xf numFmtId="169" fontId="28" fillId="0" borderId="35" xfId="0" applyNumberFormat="1" applyFont="1" applyBorder="1" applyAlignment="1" applyProtection="1">
      <alignment horizontal="center" vertical="center"/>
      <protection hidden="1"/>
    </xf>
    <xf numFmtId="167" fontId="9" fillId="0" borderId="13" xfId="0" applyNumberFormat="1" applyFont="1" applyBorder="1" applyAlignment="1" applyProtection="1">
      <alignment horizontal="center" vertical="center" wrapText="1"/>
      <protection hidden="1"/>
    </xf>
    <xf numFmtId="167" fontId="9" fillId="0" borderId="4" xfId="0" applyNumberFormat="1" applyFont="1" applyBorder="1" applyAlignment="1" applyProtection="1">
      <alignment horizontal="center" vertical="center" wrapText="1"/>
      <protection hidden="1"/>
    </xf>
    <xf numFmtId="167" fontId="9" fillId="0" borderId="13" xfId="0" applyNumberFormat="1" applyFont="1" applyFill="1" applyBorder="1" applyAlignment="1" applyProtection="1">
      <alignment horizontal="center" vertical="center" wrapText="1"/>
      <protection hidden="1"/>
    </xf>
    <xf numFmtId="167" fontId="9" fillId="0" borderId="4" xfId="0" applyNumberFormat="1" applyFont="1" applyFill="1" applyBorder="1" applyAlignment="1" applyProtection="1">
      <alignment horizontal="center" vertical="center" wrapText="1"/>
      <protection hidden="1"/>
    </xf>
    <xf numFmtId="167" fontId="37" fillId="0" borderId="13" xfId="0" applyNumberFormat="1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27" fillId="0" borderId="0" xfId="0" applyFont="1" applyBorder="1" applyAlignment="1">
      <alignment horizontal="center"/>
    </xf>
    <xf numFmtId="0" fontId="4" fillId="0" borderId="16" xfId="0" applyFont="1" applyBorder="1" applyAlignment="1" applyProtection="1">
      <alignment horizontal="center" vertical="center" textRotation="90" wrapText="1"/>
      <protection hidden="1"/>
    </xf>
    <xf numFmtId="0" fontId="4" fillId="0" borderId="47" xfId="0" applyFont="1" applyBorder="1" applyAlignment="1" applyProtection="1">
      <alignment horizontal="center" vertical="center" textRotation="90" wrapText="1"/>
      <protection hidden="1"/>
    </xf>
    <xf numFmtId="0" fontId="4" fillId="0" borderId="22" xfId="0" applyFont="1" applyBorder="1" applyAlignment="1" applyProtection="1">
      <alignment horizontal="center" vertical="center" textRotation="90" wrapText="1"/>
      <protection hidden="1"/>
    </xf>
    <xf numFmtId="0" fontId="4" fillId="0" borderId="13" xfId="0" applyFont="1" applyBorder="1" applyAlignment="1" applyProtection="1">
      <alignment horizontal="center" vertical="center"/>
      <protection hidden="1"/>
    </xf>
    <xf numFmtId="0" fontId="4" fillId="0" borderId="43" xfId="0" applyFont="1" applyBorder="1" applyAlignment="1" applyProtection="1">
      <alignment horizontal="center" vertical="center"/>
      <protection hidden="1"/>
    </xf>
    <xf numFmtId="0" fontId="4" fillId="0" borderId="4" xfId="0" applyFont="1" applyBorder="1" applyAlignment="1" applyProtection="1">
      <alignment horizontal="center" vertical="center"/>
      <protection hidden="1"/>
    </xf>
    <xf numFmtId="0" fontId="35" fillId="4" borderId="3" xfId="0" applyFont="1" applyFill="1" applyBorder="1" applyAlignment="1" applyProtection="1">
      <alignment horizontal="center" vertical="center" wrapText="1"/>
      <protection hidden="1"/>
    </xf>
    <xf numFmtId="0" fontId="34" fillId="7" borderId="0" xfId="0" applyFont="1" applyFill="1" applyBorder="1" applyAlignment="1" applyProtection="1">
      <alignment horizontal="center" wrapText="1"/>
      <protection hidden="1"/>
    </xf>
    <xf numFmtId="167" fontId="4" fillId="0" borderId="13" xfId="0" applyNumberFormat="1" applyFont="1" applyFill="1" applyBorder="1" applyAlignment="1" applyProtection="1">
      <alignment horizontal="center" textRotation="90" wrapText="1"/>
      <protection locked="0"/>
    </xf>
    <xf numFmtId="167" fontId="4" fillId="0" borderId="4" xfId="0" applyNumberFormat="1" applyFont="1" applyFill="1" applyBorder="1" applyAlignment="1" applyProtection="1">
      <alignment horizontal="center" textRotation="90" wrapText="1"/>
      <protection locked="0"/>
    </xf>
    <xf numFmtId="167" fontId="4" fillId="0" borderId="13" xfId="0" applyNumberFormat="1" applyFont="1" applyFill="1" applyBorder="1" applyAlignment="1" applyProtection="1">
      <alignment horizontal="center" vertical="center" textRotation="90" wrapText="1"/>
      <protection locked="0"/>
    </xf>
    <xf numFmtId="167" fontId="4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167" fontId="37" fillId="0" borderId="13" xfId="0" applyNumberFormat="1" applyFont="1" applyFill="1" applyBorder="1" applyAlignment="1" applyProtection="1">
      <alignment horizontal="center" vertical="center" textRotation="90" wrapText="1"/>
      <protection locked="0"/>
    </xf>
    <xf numFmtId="167" fontId="37" fillId="0" borderId="4" xfId="0" applyNumberFormat="1" applyFont="1" applyFill="1" applyBorder="1" applyAlignment="1" applyProtection="1">
      <alignment horizontal="center" vertical="center" textRotation="90" wrapText="1"/>
      <protection locked="0"/>
    </xf>
    <xf numFmtId="0" fontId="41" fillId="0" borderId="3" xfId="0" applyFont="1" applyFill="1" applyBorder="1" applyAlignment="1" applyProtection="1">
      <alignment horizontal="center" vertical="center" wrapText="1"/>
      <protection hidden="1"/>
    </xf>
    <xf numFmtId="0" fontId="28" fillId="0" borderId="0" xfId="0" applyFont="1" applyAlignment="1" applyProtection="1">
      <alignment horizontal="left"/>
      <protection hidden="1"/>
    </xf>
    <xf numFmtId="0" fontId="20" fillId="0" borderId="0" xfId="0" applyFont="1" applyFill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 textRotation="90" wrapText="1"/>
      <protection hidden="1"/>
    </xf>
    <xf numFmtId="0" fontId="21" fillId="0" borderId="1" xfId="0" applyFont="1" applyBorder="1" applyAlignment="1" applyProtection="1">
      <alignment horizontal="center" vertical="center"/>
      <protection hidden="1"/>
    </xf>
    <xf numFmtId="0" fontId="42" fillId="0" borderId="0" xfId="0" applyFont="1" applyAlignment="1">
      <alignment horizontal="center"/>
    </xf>
    <xf numFmtId="0" fontId="42" fillId="0" borderId="0" xfId="0" applyFont="1" applyAlignment="1" applyProtection="1">
      <alignment horizontal="center"/>
      <protection hidden="1"/>
    </xf>
    <xf numFmtId="0" fontId="28" fillId="0" borderId="0" xfId="0" applyFont="1" applyAlignment="1" applyProtection="1">
      <alignment horizontal="left" wrapText="1"/>
      <protection hidden="1"/>
    </xf>
    <xf numFmtId="0" fontId="41" fillId="0" borderId="0" xfId="0" applyFont="1" applyFill="1" applyBorder="1" applyAlignment="1" applyProtection="1">
      <alignment horizontal="center" vertical="center" wrapText="1"/>
      <protection hidden="1"/>
    </xf>
    <xf numFmtId="0" fontId="21" fillId="0" borderId="14" xfId="0" applyFont="1" applyBorder="1" applyAlignment="1" applyProtection="1">
      <alignment horizontal="center" vertical="center"/>
      <protection hidden="1"/>
    </xf>
    <xf numFmtId="0" fontId="17" fillId="0" borderId="0" xfId="0" applyFont="1" applyAlignment="1">
      <alignment horizontal="center" vertical="center"/>
    </xf>
    <xf numFmtId="0" fontId="0" fillId="0" borderId="0" xfId="0" applyAlignment="1">
      <alignment horizontal="left"/>
    </xf>
    <xf numFmtId="0" fontId="0" fillId="0" borderId="0" xfId="0" applyAlignment="1">
      <alignment horizontal="left" vertical="top"/>
    </xf>
    <xf numFmtId="0" fontId="17" fillId="0" borderId="0" xfId="0" applyFont="1" applyAlignment="1">
      <alignment horizontal="center" vertical="top"/>
    </xf>
  </cellXfs>
  <cellStyles count="2">
    <cellStyle name="Normal" xfId="0" builtinId="0"/>
    <cellStyle name="Nötr" xfId="1" builtinId="28"/>
  </cellStyles>
  <dxfs count="178"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  <dxf>
      <font>
        <b/>
        <i val="0"/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12"/>
      </font>
      <fill>
        <patternFill>
          <bgColor indexed="42"/>
        </patternFill>
      </fill>
    </dxf>
    <dxf>
      <font>
        <condense val="0"/>
        <extend val="0"/>
        <color indexed="9"/>
      </font>
      <border>
        <left/>
        <right/>
        <top/>
        <bottom/>
      </border>
    </dxf>
    <dxf>
      <font>
        <condense val="0"/>
        <extend val="0"/>
        <color auto="1"/>
      </font>
      <fill>
        <patternFill>
          <bgColor indexed="41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condense val="0"/>
        <extend val="0"/>
        <color auto="1"/>
      </font>
      <fill>
        <patternFill>
          <bgColor indexed="42"/>
        </patternFill>
      </fill>
      <border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condense val="0"/>
        <extend val="0"/>
        <color indexed="9"/>
      </font>
      <border>
        <left/>
        <right/>
        <top/>
        <bottom/>
      </border>
    </dxf>
    <dxf>
      <border>
        <left/>
        <right/>
        <top/>
        <bottom/>
      </border>
    </dxf>
    <dxf>
      <border>
        <left/>
        <right/>
        <top/>
        <bottom/>
      </border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is Teması">
  <a:themeElements>
    <a:clrScheme name="Ofis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s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is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1"/>
  <sheetViews>
    <sheetView workbookViewId="0">
      <selection activeCell="R9" sqref="R9"/>
    </sheetView>
  </sheetViews>
  <sheetFormatPr defaultRowHeight="12.75"/>
  <cols>
    <col min="1" max="1" width="3.28515625" customWidth="1"/>
    <col min="2" max="2" width="16.7109375" customWidth="1"/>
    <col min="3" max="3" width="10.28515625" customWidth="1"/>
    <col min="4" max="4" width="3.28515625" customWidth="1"/>
    <col min="5" max="5" width="3.140625" customWidth="1"/>
    <col min="6" max="6" width="3.28515625" customWidth="1"/>
    <col min="7" max="34" width="3.5703125" customWidth="1"/>
    <col min="35" max="35" width="5.85546875" customWidth="1"/>
  </cols>
  <sheetData>
    <row r="1" spans="1:49" ht="26.25" thickBot="1">
      <c r="A1" s="1"/>
      <c r="B1" s="15" t="s">
        <v>11</v>
      </c>
      <c r="C1" s="454" t="s">
        <v>134</v>
      </c>
      <c r="D1" s="455"/>
      <c r="E1" s="455"/>
      <c r="F1" s="456"/>
      <c r="G1" s="4"/>
      <c r="H1" s="4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I1" s="2"/>
      <c r="AJ1" s="2"/>
      <c r="AK1" s="2"/>
      <c r="AL1" s="2"/>
      <c r="AM1" s="2"/>
      <c r="AN1" s="2"/>
      <c r="AO1" s="2"/>
      <c r="AP1" s="2"/>
      <c r="AQ1" s="2"/>
      <c r="AR1" s="17"/>
      <c r="AS1" s="17"/>
      <c r="AT1" s="2"/>
      <c r="AU1" s="25"/>
      <c r="AV1" s="2"/>
      <c r="AW1" s="2"/>
    </row>
    <row r="2" spans="1:49" ht="21" thickBot="1">
      <c r="A2" s="457" t="s">
        <v>124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58" t="s">
        <v>123</v>
      </c>
      <c r="P2" s="458"/>
      <c r="Q2" s="458"/>
      <c r="R2" s="458"/>
      <c r="S2" s="458"/>
      <c r="T2" s="458"/>
      <c r="U2" s="458"/>
      <c r="V2" s="458"/>
      <c r="W2" s="458"/>
      <c r="X2" s="458"/>
      <c r="Y2" s="458"/>
      <c r="Z2" s="458"/>
      <c r="AA2" s="458"/>
      <c r="AB2" s="458"/>
      <c r="AC2" s="458"/>
      <c r="AD2" s="458"/>
      <c r="AE2" s="458"/>
      <c r="AF2" s="458"/>
      <c r="AG2" s="458"/>
      <c r="AH2" s="458"/>
      <c r="AI2" s="458"/>
      <c r="AJ2" s="22"/>
      <c r="AK2" s="7"/>
      <c r="AL2" s="34" t="s">
        <v>0</v>
      </c>
      <c r="AM2" s="454" t="str">
        <f>C1</f>
        <v xml:space="preserve">2012 HAZİRAN </v>
      </c>
      <c r="AN2" s="455"/>
      <c r="AO2" s="455"/>
      <c r="AP2" s="456"/>
      <c r="AQ2" s="47"/>
      <c r="AR2" s="33"/>
      <c r="AS2" s="8"/>
      <c r="AT2" s="86" t="s">
        <v>31</v>
      </c>
      <c r="AU2" s="87">
        <v>5.3504999999999997E-2</v>
      </c>
      <c r="AV2" s="7"/>
      <c r="AW2" s="7"/>
    </row>
    <row r="3" spans="1:49" ht="18" customHeight="1" thickBot="1">
      <c r="A3" s="459" t="s">
        <v>1</v>
      </c>
      <c r="B3" s="461" t="s">
        <v>2</v>
      </c>
      <c r="C3" s="461" t="s">
        <v>3</v>
      </c>
      <c r="D3" s="463" t="str">
        <f>C1</f>
        <v xml:space="preserve">2012 HAZİRAN </v>
      </c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5"/>
      <c r="AI3" s="83"/>
      <c r="AJ3" s="18"/>
      <c r="AK3" s="20"/>
      <c r="AL3" s="21"/>
      <c r="AM3" s="21"/>
      <c r="AN3" s="21"/>
      <c r="AO3" s="21"/>
      <c r="AP3" s="466" t="s">
        <v>5</v>
      </c>
      <c r="AQ3" s="467"/>
      <c r="AR3" s="467"/>
      <c r="AS3" s="468"/>
      <c r="AT3" s="16"/>
      <c r="AU3" s="21"/>
      <c r="AV3" s="20"/>
      <c r="AW3" s="21"/>
    </row>
    <row r="4" spans="1:49" ht="57.75" customHeight="1">
      <c r="A4" s="460"/>
      <c r="B4" s="462"/>
      <c r="C4" s="462"/>
      <c r="D4" s="181" t="s">
        <v>74</v>
      </c>
      <c r="E4" s="281" t="s">
        <v>79</v>
      </c>
      <c r="F4" s="281" t="s">
        <v>75</v>
      </c>
      <c r="G4" s="181" t="s">
        <v>70</v>
      </c>
      <c r="H4" s="181" t="s">
        <v>71</v>
      </c>
      <c r="I4" s="181" t="s">
        <v>72</v>
      </c>
      <c r="J4" s="181" t="s">
        <v>73</v>
      </c>
      <c r="K4" s="181" t="s">
        <v>74</v>
      </c>
      <c r="L4" s="281" t="s">
        <v>79</v>
      </c>
      <c r="M4" s="281" t="s">
        <v>75</v>
      </c>
      <c r="N4" s="281" t="s">
        <v>70</v>
      </c>
      <c r="O4" s="281" t="s">
        <v>71</v>
      </c>
      <c r="P4" s="281" t="s">
        <v>72</v>
      </c>
      <c r="Q4" s="281" t="s">
        <v>73</v>
      </c>
      <c r="R4" s="281" t="s">
        <v>74</v>
      </c>
      <c r="S4" s="281" t="s">
        <v>79</v>
      </c>
      <c r="T4" s="281" t="s">
        <v>75</v>
      </c>
      <c r="U4" s="281" t="s">
        <v>70</v>
      </c>
      <c r="V4" s="281" t="s">
        <v>71</v>
      </c>
      <c r="W4" s="281" t="s">
        <v>72</v>
      </c>
      <c r="X4" s="281" t="s">
        <v>73</v>
      </c>
      <c r="Y4" s="281" t="s">
        <v>74</v>
      </c>
      <c r="Z4" s="281" t="s">
        <v>79</v>
      </c>
      <c r="AA4" s="281" t="s">
        <v>75</v>
      </c>
      <c r="AB4" s="281" t="s">
        <v>70</v>
      </c>
      <c r="AC4" s="281" t="s">
        <v>71</v>
      </c>
      <c r="AD4" s="281" t="s">
        <v>72</v>
      </c>
      <c r="AE4" s="281" t="s">
        <v>73</v>
      </c>
      <c r="AF4" s="281" t="s">
        <v>74</v>
      </c>
      <c r="AG4" s="281" t="s">
        <v>79</v>
      </c>
      <c r="AH4" s="281" t="s">
        <v>75</v>
      </c>
      <c r="AI4" s="193"/>
      <c r="AJ4" s="9"/>
      <c r="AK4" s="469" t="s">
        <v>12</v>
      </c>
      <c r="AL4" s="475" t="s">
        <v>2</v>
      </c>
      <c r="AM4" s="471" t="s">
        <v>4</v>
      </c>
      <c r="AN4" s="477" t="s">
        <v>28</v>
      </c>
      <c r="AO4" s="477" t="s">
        <v>29</v>
      </c>
      <c r="AP4" s="477" t="s">
        <v>27</v>
      </c>
      <c r="AQ4" s="481" t="s">
        <v>16</v>
      </c>
      <c r="AR4" s="479" t="s">
        <v>34</v>
      </c>
      <c r="AS4" s="479" t="s">
        <v>26</v>
      </c>
      <c r="AT4" s="477" t="s">
        <v>7</v>
      </c>
      <c r="AU4" s="483" t="s">
        <v>6</v>
      </c>
      <c r="AV4" s="471" t="s">
        <v>17</v>
      </c>
      <c r="AW4" s="473" t="s">
        <v>1</v>
      </c>
    </row>
    <row r="5" spans="1:49" ht="18" customHeight="1">
      <c r="A5" s="460"/>
      <c r="B5" s="462"/>
      <c r="C5" s="462"/>
      <c r="D5" s="162">
        <v>1</v>
      </c>
      <c r="E5" s="188">
        <v>2</v>
      </c>
      <c r="F5" s="188">
        <v>3</v>
      </c>
      <c r="G5" s="162">
        <v>4</v>
      </c>
      <c r="H5" s="162">
        <v>5</v>
      </c>
      <c r="I5" s="162">
        <v>6</v>
      </c>
      <c r="J5" s="162">
        <v>7</v>
      </c>
      <c r="K5" s="162">
        <v>8</v>
      </c>
      <c r="L5" s="188">
        <v>9</v>
      </c>
      <c r="M5" s="188">
        <v>10</v>
      </c>
      <c r="N5" s="188">
        <v>11</v>
      </c>
      <c r="O5" s="188">
        <v>12</v>
      </c>
      <c r="P5" s="188">
        <v>13</v>
      </c>
      <c r="Q5" s="188">
        <v>14</v>
      </c>
      <c r="R5" s="188">
        <v>15</v>
      </c>
      <c r="S5" s="188">
        <v>16</v>
      </c>
      <c r="T5" s="188">
        <v>17</v>
      </c>
      <c r="U5" s="188">
        <v>18</v>
      </c>
      <c r="V5" s="188">
        <v>19</v>
      </c>
      <c r="W5" s="188">
        <v>20</v>
      </c>
      <c r="X5" s="188">
        <v>21</v>
      </c>
      <c r="Y5" s="188">
        <v>22</v>
      </c>
      <c r="Z5" s="188">
        <v>23</v>
      </c>
      <c r="AA5" s="188">
        <v>24</v>
      </c>
      <c r="AB5" s="188">
        <v>25</v>
      </c>
      <c r="AC5" s="188">
        <v>26</v>
      </c>
      <c r="AD5" s="188">
        <v>27</v>
      </c>
      <c r="AE5" s="188">
        <v>28</v>
      </c>
      <c r="AF5" s="188">
        <v>29</v>
      </c>
      <c r="AG5" s="188">
        <v>30</v>
      </c>
      <c r="AH5" s="188">
        <v>31</v>
      </c>
      <c r="AI5" s="176" t="s">
        <v>18</v>
      </c>
      <c r="AJ5" s="19"/>
      <c r="AK5" s="470"/>
      <c r="AL5" s="476"/>
      <c r="AM5" s="472"/>
      <c r="AN5" s="478"/>
      <c r="AO5" s="478"/>
      <c r="AP5" s="478"/>
      <c r="AQ5" s="482"/>
      <c r="AR5" s="480"/>
      <c r="AS5" s="480"/>
      <c r="AT5" s="478"/>
      <c r="AU5" s="484"/>
      <c r="AV5" s="472"/>
      <c r="AW5" s="474"/>
    </row>
    <row r="6" spans="1:49" ht="34.5" customHeight="1">
      <c r="A6" s="167">
        <v>1</v>
      </c>
      <c r="B6" s="182" t="s">
        <v>116</v>
      </c>
      <c r="C6" s="249" t="s">
        <v>115</v>
      </c>
      <c r="D6" s="266">
        <v>2</v>
      </c>
      <c r="E6" s="282"/>
      <c r="F6" s="282"/>
      <c r="G6" s="266">
        <v>2</v>
      </c>
      <c r="H6" s="266">
        <v>4</v>
      </c>
      <c r="I6" s="266">
        <v>0</v>
      </c>
      <c r="J6" s="266">
        <v>4</v>
      </c>
      <c r="K6" s="267">
        <v>2</v>
      </c>
      <c r="L6" s="283"/>
      <c r="M6" s="283"/>
      <c r="N6" s="283"/>
      <c r="O6" s="284"/>
      <c r="P6" s="284"/>
      <c r="Q6" s="282"/>
      <c r="R6" s="282"/>
      <c r="S6" s="282"/>
      <c r="T6" s="284"/>
      <c r="U6" s="284"/>
      <c r="V6" s="284"/>
      <c r="W6" s="284"/>
      <c r="X6" s="282"/>
      <c r="Y6" s="282"/>
      <c r="Z6" s="282"/>
      <c r="AA6" s="284"/>
      <c r="AB6" s="284"/>
      <c r="AC6" s="284"/>
      <c r="AD6" s="284"/>
      <c r="AE6" s="282"/>
      <c r="AF6" s="282"/>
      <c r="AG6" s="282"/>
      <c r="AH6" s="284"/>
      <c r="AI6" s="253">
        <f>SUM(D6:AH6)</f>
        <v>14</v>
      </c>
      <c r="AJ6" s="19"/>
      <c r="AK6" s="161"/>
      <c r="AL6" s="160"/>
      <c r="AM6" s="152"/>
      <c r="AN6" s="157"/>
      <c r="AO6" s="157"/>
      <c r="AP6" s="157"/>
      <c r="AQ6" s="158"/>
      <c r="AR6" s="159"/>
      <c r="AS6" s="159"/>
      <c r="AT6" s="157"/>
      <c r="AU6" s="156"/>
      <c r="AV6" s="152"/>
      <c r="AW6" s="151"/>
    </row>
    <row r="7" spans="1:49" ht="34.5" customHeight="1">
      <c r="A7" s="167"/>
      <c r="B7" s="182" t="s">
        <v>133</v>
      </c>
      <c r="C7" s="249" t="s">
        <v>122</v>
      </c>
      <c r="D7" s="266">
        <v>0</v>
      </c>
      <c r="E7" s="282"/>
      <c r="F7" s="282"/>
      <c r="G7" s="266">
        <v>0</v>
      </c>
      <c r="H7" s="266">
        <v>6</v>
      </c>
      <c r="I7" s="266">
        <v>4</v>
      </c>
      <c r="J7" s="266">
        <v>0</v>
      </c>
      <c r="K7" s="266">
        <v>0</v>
      </c>
      <c r="L7" s="283"/>
      <c r="M7" s="283"/>
      <c r="N7" s="283"/>
      <c r="O7" s="282"/>
      <c r="P7" s="282"/>
      <c r="Q7" s="282"/>
      <c r="R7" s="282"/>
      <c r="S7" s="282"/>
      <c r="T7" s="282"/>
      <c r="U7" s="282"/>
      <c r="V7" s="282"/>
      <c r="W7" s="282"/>
      <c r="X7" s="282"/>
      <c r="Y7" s="282"/>
      <c r="Z7" s="282"/>
      <c r="AA7" s="282"/>
      <c r="AB7" s="282"/>
      <c r="AC7" s="282"/>
      <c r="AD7" s="282"/>
      <c r="AE7" s="282"/>
      <c r="AF7" s="282"/>
      <c r="AG7" s="282"/>
      <c r="AH7" s="282"/>
      <c r="AI7" s="253">
        <f>SUM(D7:AH7)</f>
        <v>10</v>
      </c>
      <c r="AJ7" s="19"/>
      <c r="AK7" s="250"/>
      <c r="AL7" s="251"/>
      <c r="AM7" s="152"/>
      <c r="AN7" s="157"/>
      <c r="AO7" s="157"/>
      <c r="AP7" s="157"/>
      <c r="AQ7" s="158"/>
      <c r="AR7" s="159"/>
      <c r="AS7" s="159"/>
      <c r="AT7" s="157"/>
      <c r="AU7" s="156"/>
      <c r="AV7" s="152"/>
      <c r="AW7" s="252"/>
    </row>
    <row r="8" spans="1:49" ht="16.5" thickBot="1">
      <c r="A8" s="11"/>
      <c r="B8" s="61" t="s">
        <v>23</v>
      </c>
      <c r="C8" s="32"/>
      <c r="D8" s="43"/>
      <c r="E8" s="43"/>
      <c r="F8" s="43"/>
      <c r="G8" s="43"/>
      <c r="H8" s="43"/>
      <c r="I8" s="43"/>
      <c r="J8" s="43"/>
      <c r="K8" s="2"/>
      <c r="L8" s="2"/>
      <c r="M8" s="2"/>
      <c r="N8" s="10"/>
      <c r="O8" s="194"/>
      <c r="P8" s="194"/>
      <c r="Q8" s="194"/>
      <c r="R8" s="43"/>
      <c r="S8" s="43"/>
      <c r="T8" s="31"/>
      <c r="U8" s="31"/>
      <c r="V8" s="43"/>
      <c r="W8" s="43"/>
      <c r="X8" s="43"/>
      <c r="Y8" s="43"/>
      <c r="Z8" s="43"/>
      <c r="AA8" s="2"/>
      <c r="AB8" s="2"/>
      <c r="AC8" s="2"/>
      <c r="AD8" s="10"/>
      <c r="AE8" s="10"/>
      <c r="AF8" s="10"/>
      <c r="AG8" s="10"/>
      <c r="AH8" s="10"/>
      <c r="AI8" s="2"/>
      <c r="AJ8" s="2"/>
      <c r="AK8" s="80"/>
      <c r="AL8" s="81" t="s">
        <v>8</v>
      </c>
      <c r="AM8" s="77"/>
      <c r="AN8" s="74"/>
      <c r="AO8" s="78"/>
      <c r="AP8" s="85" t="e">
        <f>SUM(#REF!)</f>
        <v>#REF!</v>
      </c>
      <c r="AQ8" s="27"/>
      <c r="AR8" s="62" t="e">
        <f>SUM(#REF!)</f>
        <v>#REF!</v>
      </c>
      <c r="AS8" s="62" t="e">
        <f>SUM(#REF!)</f>
        <v>#REF!</v>
      </c>
      <c r="AT8" s="62" t="e">
        <f>SUM(#REF!)</f>
        <v>#REF!</v>
      </c>
      <c r="AU8" s="62" t="e">
        <f>SUM(#REF!)</f>
        <v>#REF!</v>
      </c>
      <c r="AV8" s="29"/>
      <c r="AW8" s="82">
        <v>8</v>
      </c>
    </row>
    <row r="9" spans="1:49">
      <c r="A9" s="11"/>
      <c r="B9" s="61" t="s">
        <v>36</v>
      </c>
      <c r="C9" s="32"/>
      <c r="D9" s="43"/>
      <c r="E9" s="43"/>
      <c r="F9" s="43"/>
      <c r="G9" s="43"/>
      <c r="H9" s="43"/>
      <c r="I9" s="43"/>
      <c r="J9" s="43"/>
      <c r="K9" s="2"/>
      <c r="L9" s="2"/>
      <c r="M9" s="2"/>
      <c r="N9" s="10"/>
      <c r="O9" s="10"/>
      <c r="P9" s="10"/>
      <c r="Q9" s="2"/>
      <c r="R9" s="43"/>
      <c r="S9" s="43"/>
      <c r="T9" s="31"/>
      <c r="U9" s="31"/>
      <c r="V9" s="43"/>
      <c r="W9" s="43"/>
      <c r="X9" s="43"/>
      <c r="Y9" s="43"/>
      <c r="Z9" s="2"/>
      <c r="AA9" s="2"/>
      <c r="AB9" s="2"/>
      <c r="AC9" s="2"/>
      <c r="AD9" s="10"/>
      <c r="AE9" s="10"/>
      <c r="AF9" s="10"/>
      <c r="AG9" s="10"/>
      <c r="AH9" s="10"/>
      <c r="AI9" s="31"/>
      <c r="AJ9" s="13"/>
      <c r="AK9" s="31"/>
      <c r="AL9" s="2"/>
      <c r="AM9" s="32"/>
      <c r="AN9" s="53"/>
      <c r="AO9" s="53"/>
      <c r="AP9" s="2"/>
      <c r="AQ9" s="2"/>
      <c r="AR9" s="2"/>
      <c r="AS9" s="54"/>
      <c r="AT9" s="54"/>
      <c r="AU9" s="2"/>
      <c r="AV9" s="55"/>
      <c r="AW9" s="60"/>
    </row>
    <row r="10" spans="1:49">
      <c r="A10" s="2"/>
      <c r="B10" s="61" t="s">
        <v>25</v>
      </c>
      <c r="C10" s="35"/>
      <c r="D10" s="36"/>
      <c r="E10" s="36"/>
      <c r="F10" s="36"/>
      <c r="G10" s="36"/>
      <c r="H10" s="36"/>
      <c r="I10" s="2"/>
      <c r="J10" s="2"/>
      <c r="K10" s="2"/>
      <c r="L10" s="2"/>
      <c r="M10" s="2"/>
      <c r="N10" s="10"/>
      <c r="O10" s="10"/>
      <c r="P10" s="10"/>
      <c r="Q10" s="2"/>
      <c r="R10" s="2"/>
      <c r="S10" s="36"/>
      <c r="T10" s="39"/>
      <c r="U10" s="39"/>
      <c r="V10" s="36"/>
      <c r="W10" s="36"/>
      <c r="X10" s="36"/>
      <c r="Y10" s="36"/>
      <c r="Z10" s="2"/>
      <c r="AA10" s="2"/>
      <c r="AB10" s="2"/>
      <c r="AC10" s="2"/>
      <c r="AD10" s="10"/>
      <c r="AE10" s="10"/>
      <c r="AF10" s="10"/>
      <c r="AG10" s="10"/>
      <c r="AH10" s="10"/>
      <c r="AI10" s="2"/>
      <c r="AJ10" s="2"/>
      <c r="AK10" s="2"/>
      <c r="AL10" s="2"/>
      <c r="AM10" s="40"/>
      <c r="AN10" s="41"/>
      <c r="AO10" s="41"/>
      <c r="AP10" s="2"/>
      <c r="AQ10" s="2"/>
      <c r="AR10" s="2"/>
      <c r="AS10" s="41"/>
      <c r="AT10" s="41"/>
      <c r="AU10" s="2"/>
      <c r="AV10" s="50"/>
      <c r="AW10" s="50"/>
    </row>
    <row r="11" spans="1:49">
      <c r="A11" s="2"/>
      <c r="B11" s="61" t="s">
        <v>135</v>
      </c>
      <c r="C11" s="35"/>
      <c r="D11" s="183"/>
      <c r="E11" s="36"/>
      <c r="F11" s="36"/>
      <c r="G11" s="36"/>
      <c r="H11" s="36"/>
      <c r="I11" s="2"/>
      <c r="J11" s="2"/>
      <c r="K11" s="2"/>
      <c r="L11" s="2"/>
      <c r="M11" s="2"/>
      <c r="N11" s="10"/>
      <c r="O11" s="10"/>
      <c r="P11" s="10"/>
      <c r="Q11" s="2"/>
      <c r="R11" s="254"/>
      <c r="S11" s="36"/>
      <c r="T11" s="39"/>
      <c r="U11" s="39"/>
      <c r="V11" s="36"/>
      <c r="W11" s="36"/>
      <c r="X11" s="36"/>
      <c r="Y11" s="36"/>
      <c r="Z11" s="2"/>
      <c r="AA11" s="2"/>
      <c r="AB11" s="2"/>
      <c r="AC11" s="2"/>
      <c r="AD11" s="10"/>
      <c r="AE11" s="10"/>
      <c r="AF11" s="10"/>
      <c r="AG11" s="10"/>
      <c r="AH11" s="10"/>
      <c r="AI11" s="2"/>
      <c r="AJ11" s="2"/>
      <c r="AK11" s="2"/>
      <c r="AL11" s="2"/>
      <c r="AM11" s="40"/>
      <c r="AN11" s="41"/>
      <c r="AO11" s="41"/>
      <c r="AP11" s="2"/>
      <c r="AQ11" s="2"/>
      <c r="AR11" s="2"/>
      <c r="AS11" s="41"/>
      <c r="AT11" s="41"/>
      <c r="AU11" s="2"/>
      <c r="AV11" s="50"/>
      <c r="AW11" s="50"/>
    </row>
    <row r="12" spans="1:49">
      <c r="A12" s="2"/>
      <c r="B12" s="138"/>
      <c r="C12" s="35"/>
      <c r="D12" s="36"/>
      <c r="E12" s="36"/>
      <c r="F12" s="36"/>
      <c r="G12" s="36"/>
      <c r="H12" s="36"/>
      <c r="I12" s="2"/>
      <c r="J12" s="2"/>
      <c r="K12" s="2"/>
      <c r="L12" s="2"/>
      <c r="M12" s="2"/>
      <c r="N12" s="10"/>
      <c r="O12" s="10"/>
      <c r="P12" s="10"/>
      <c r="Q12" s="2"/>
      <c r="R12" s="2"/>
      <c r="S12" s="36"/>
      <c r="T12" s="39"/>
      <c r="U12" s="39"/>
      <c r="V12" s="36"/>
      <c r="W12" s="36"/>
      <c r="X12" s="36"/>
      <c r="Y12" s="36"/>
      <c r="Z12" s="2"/>
      <c r="AA12" s="2"/>
      <c r="AB12" s="2"/>
      <c r="AC12" s="2"/>
      <c r="AD12" s="10"/>
      <c r="AE12" s="10"/>
      <c r="AF12" s="10"/>
      <c r="AG12" s="10"/>
      <c r="AH12" s="10"/>
      <c r="AI12" s="2"/>
      <c r="AJ12" s="2"/>
      <c r="AK12" s="2"/>
      <c r="AL12" s="2"/>
      <c r="AM12" s="40"/>
      <c r="AN12" s="41"/>
      <c r="AO12" s="41"/>
      <c r="AP12" s="2"/>
      <c r="AQ12" s="2"/>
      <c r="AR12" s="2"/>
      <c r="AS12" s="41"/>
      <c r="AT12" s="41"/>
      <c r="AU12" s="2"/>
      <c r="AV12" s="50"/>
      <c r="AW12" s="50"/>
    </row>
    <row r="13" spans="1:49">
      <c r="A13" s="2"/>
      <c r="B13" s="61"/>
      <c r="C13" s="35"/>
      <c r="D13" s="36"/>
      <c r="E13" s="36"/>
      <c r="F13" s="36"/>
      <c r="G13" s="36"/>
      <c r="H13" s="36"/>
      <c r="I13" s="2"/>
      <c r="J13" s="2"/>
      <c r="K13" s="2"/>
      <c r="L13" s="2"/>
      <c r="M13" s="2"/>
      <c r="N13" s="10"/>
      <c r="O13" s="10"/>
      <c r="P13" s="10"/>
      <c r="Q13" s="2"/>
      <c r="R13" s="2"/>
      <c r="S13" s="36"/>
      <c r="T13" s="39"/>
      <c r="U13" s="39"/>
      <c r="V13" s="36"/>
      <c r="W13" s="36"/>
      <c r="X13" s="36"/>
      <c r="Y13" s="36"/>
      <c r="Z13" s="2"/>
      <c r="AA13" s="2"/>
      <c r="AB13" s="2"/>
      <c r="AC13" s="2"/>
      <c r="AD13" s="10"/>
      <c r="AE13" s="10"/>
      <c r="AF13" s="10"/>
      <c r="AG13" s="10"/>
      <c r="AH13" s="10"/>
      <c r="AI13" s="2"/>
      <c r="AJ13" s="2"/>
      <c r="AK13" s="2"/>
      <c r="AL13" s="2"/>
      <c r="AM13" s="40"/>
      <c r="AN13" s="41"/>
      <c r="AO13" s="41"/>
      <c r="AP13" s="2"/>
      <c r="AQ13" s="2"/>
      <c r="AR13" s="2"/>
      <c r="AS13" s="41"/>
      <c r="AT13" s="41"/>
      <c r="AU13" s="2"/>
      <c r="AV13" s="50"/>
      <c r="AW13" s="50"/>
    </row>
    <row r="14" spans="1:49" ht="15">
      <c r="A14" s="2"/>
      <c r="B14" s="263" t="s">
        <v>9</v>
      </c>
      <c r="C14" s="185"/>
      <c r="D14" s="257"/>
      <c r="E14" s="257"/>
      <c r="F14" s="257"/>
      <c r="G14" s="257"/>
      <c r="H14" s="257"/>
      <c r="I14" s="485" t="s">
        <v>118</v>
      </c>
      <c r="J14" s="485"/>
      <c r="K14" s="485"/>
      <c r="L14" s="485"/>
      <c r="M14" s="485"/>
      <c r="N14" s="485"/>
      <c r="O14" s="485"/>
      <c r="P14" s="485"/>
      <c r="Q14" s="485"/>
      <c r="R14" s="485"/>
      <c r="S14" s="257"/>
      <c r="T14" s="257"/>
      <c r="U14" s="257"/>
      <c r="V14" s="257"/>
      <c r="W14" s="257"/>
      <c r="X14" s="257"/>
      <c r="Y14" s="485" t="s">
        <v>119</v>
      </c>
      <c r="Z14" s="485"/>
      <c r="AA14" s="485"/>
      <c r="AB14" s="485"/>
      <c r="AC14" s="485"/>
      <c r="AD14" s="485"/>
      <c r="AE14" s="485"/>
      <c r="AF14" s="485"/>
      <c r="AG14" s="485"/>
      <c r="AH14" s="485"/>
      <c r="AI14" s="2"/>
      <c r="AJ14" s="2"/>
      <c r="AK14" s="2"/>
      <c r="AL14" s="2"/>
      <c r="AM14" s="2"/>
      <c r="AN14" s="2"/>
      <c r="AO14" s="2"/>
      <c r="AP14" s="11"/>
      <c r="AQ14" s="11"/>
      <c r="AR14" s="11"/>
      <c r="AS14" s="2"/>
      <c r="AT14" s="2"/>
      <c r="AU14" s="2"/>
      <c r="AV14" s="59"/>
      <c r="AW14" s="2"/>
    </row>
    <row r="15" spans="1:49" ht="15">
      <c r="A15" s="2"/>
      <c r="B15" s="287" t="s">
        <v>13</v>
      </c>
      <c r="C15" s="2"/>
      <c r="D15" s="2"/>
      <c r="E15" s="2"/>
      <c r="F15" s="2"/>
      <c r="G15" s="2"/>
      <c r="H15" s="2"/>
      <c r="J15" s="285"/>
      <c r="K15" s="288" t="s">
        <v>83</v>
      </c>
      <c r="L15" s="289"/>
      <c r="M15" s="289"/>
      <c r="N15" s="289"/>
      <c r="O15" s="289"/>
      <c r="P15" s="285"/>
      <c r="S15" s="2"/>
      <c r="T15" s="2"/>
      <c r="U15" s="2"/>
      <c r="V15" s="2"/>
      <c r="W15" s="2"/>
      <c r="X15" s="2"/>
      <c r="Y15" s="2"/>
      <c r="Z15" s="488" t="s">
        <v>30</v>
      </c>
      <c r="AA15" s="488"/>
      <c r="AB15" s="488"/>
      <c r="AC15" s="488"/>
      <c r="AD15" s="488"/>
      <c r="AE15" s="488"/>
      <c r="AF15" s="488"/>
      <c r="AG15" s="286"/>
      <c r="AH15" s="286"/>
      <c r="AI15" s="286"/>
      <c r="AJ15" s="2"/>
      <c r="AK15" s="2"/>
      <c r="AL15" s="32" t="s">
        <v>9</v>
      </c>
      <c r="AM15" s="2"/>
      <c r="AN15" s="2"/>
      <c r="AO15" s="2"/>
      <c r="AP15" s="486" t="s">
        <v>10</v>
      </c>
      <c r="AQ15" s="486"/>
      <c r="AR15" s="486"/>
      <c r="AS15" s="2"/>
      <c r="AT15" s="2"/>
      <c r="AU15" s="56" t="s">
        <v>33</v>
      </c>
      <c r="AV15" s="2"/>
      <c r="AW15" s="2"/>
    </row>
    <row r="16" spans="1:49" ht="15.75">
      <c r="A16" s="2"/>
      <c r="B16" s="2"/>
      <c r="C16" s="6"/>
      <c r="D16" s="2"/>
      <c r="E16" s="2"/>
      <c r="F16" s="2"/>
      <c r="G16" s="2"/>
      <c r="H16" s="2"/>
      <c r="I16" s="2"/>
      <c r="J16" s="2"/>
      <c r="K16" s="2"/>
      <c r="L16" s="2"/>
      <c r="M16" s="2"/>
      <c r="N16" s="10"/>
      <c r="O16" s="10"/>
      <c r="P16" s="10"/>
      <c r="Q16" s="2"/>
      <c r="R16" s="2"/>
      <c r="S16" s="2"/>
      <c r="T16" s="2"/>
      <c r="U16" s="2"/>
      <c r="V16" s="10"/>
      <c r="W16" s="10"/>
      <c r="X16" s="10"/>
      <c r="Y16" s="2"/>
      <c r="Z16" s="2"/>
      <c r="AA16" s="2"/>
      <c r="AB16" s="2"/>
      <c r="AC16" s="2"/>
      <c r="AD16" s="10"/>
      <c r="AE16" s="10"/>
      <c r="AF16" s="10"/>
      <c r="AG16" s="10"/>
      <c r="AH16" s="10"/>
      <c r="AI16" s="2"/>
      <c r="AJ16" s="2"/>
      <c r="AK16" s="2"/>
      <c r="AL16" s="51" t="s">
        <v>13</v>
      </c>
      <c r="AM16" s="42"/>
      <c r="AN16" s="42"/>
      <c r="AO16" s="42"/>
      <c r="AP16" s="487" t="s">
        <v>30</v>
      </c>
      <c r="AQ16" s="487"/>
      <c r="AR16" s="487"/>
      <c r="AS16" s="42"/>
      <c r="AT16" s="42"/>
      <c r="AU16" s="52" t="s">
        <v>32</v>
      </c>
      <c r="AV16" s="42"/>
      <c r="AW16" s="42"/>
    </row>
    <row r="26" spans="2:3">
      <c r="B26" s="166"/>
      <c r="C26" s="166"/>
    </row>
    <row r="27" spans="2:3">
      <c r="B27" s="166"/>
      <c r="C27" s="166"/>
    </row>
    <row r="28" spans="2:3">
      <c r="B28" s="166"/>
      <c r="C28" s="166"/>
    </row>
    <row r="29" spans="2:3">
      <c r="B29" s="166"/>
      <c r="C29" s="166"/>
    </row>
    <row r="30" spans="2:3">
      <c r="B30" s="166"/>
      <c r="C30" s="166"/>
    </row>
    <row r="31" spans="2:3">
      <c r="B31" s="117"/>
      <c r="C31" s="166"/>
    </row>
  </sheetData>
  <mergeCells count="27">
    <mergeCell ref="I14:R14"/>
    <mergeCell ref="AP15:AR15"/>
    <mergeCell ref="AP16:AR16"/>
    <mergeCell ref="Y14:AH14"/>
    <mergeCell ref="Z15:AF15"/>
    <mergeCell ref="AV4:AV5"/>
    <mergeCell ref="AW4:AW5"/>
    <mergeCell ref="AL4:AL5"/>
    <mergeCell ref="AM4:AM5"/>
    <mergeCell ref="AN4:AN5"/>
    <mergeCell ref="AO4:AO5"/>
    <mergeCell ref="AP4:AP5"/>
    <mergeCell ref="AR4:AR5"/>
    <mergeCell ref="AQ4:AQ5"/>
    <mergeCell ref="AS4:AS5"/>
    <mergeCell ref="AT4:AT5"/>
    <mergeCell ref="AU4:AU5"/>
    <mergeCell ref="C1:F1"/>
    <mergeCell ref="A2:N2"/>
    <mergeCell ref="O2:AI2"/>
    <mergeCell ref="AM2:AP2"/>
    <mergeCell ref="A3:A5"/>
    <mergeCell ref="B3:B5"/>
    <mergeCell ref="C3:C5"/>
    <mergeCell ref="D3:AH3"/>
    <mergeCell ref="AP3:AS3"/>
    <mergeCell ref="AK4:AK5"/>
  </mergeCells>
  <conditionalFormatting sqref="AW8:AW9">
    <cfRule type="expression" dxfId="177" priority="8" stopIfTrue="1">
      <formula>$A8=""</formula>
    </cfRule>
  </conditionalFormatting>
  <conditionalFormatting sqref="AV14">
    <cfRule type="expression" dxfId="176" priority="7" stopIfTrue="1">
      <formula>$A8=""</formula>
    </cfRule>
  </conditionalFormatting>
  <conditionalFormatting sqref="AV8">
    <cfRule type="expression" dxfId="175" priority="6" stopIfTrue="1">
      <formula>$AL8=""</formula>
    </cfRule>
  </conditionalFormatting>
  <conditionalFormatting sqref="AM8 AI6:AI7">
    <cfRule type="expression" dxfId="174" priority="3" stopIfTrue="1">
      <formula>AND(#REF!="Ders",$B6&gt;"")</formula>
    </cfRule>
    <cfRule type="expression" dxfId="173" priority="4" stopIfTrue="1">
      <formula>AND(OR(#REF!=6,#REF!=7),$B6&gt;"")</formula>
    </cfRule>
    <cfRule type="expression" dxfId="172" priority="5" stopIfTrue="1">
      <formula>$B6=""</formula>
    </cfRule>
  </conditionalFormatting>
  <conditionalFormatting sqref="AI5:AJ7">
    <cfRule type="cellIs" dxfId="171" priority="1" stopIfTrue="1" operator="equal">
      <formula>"Haz."</formula>
    </cfRule>
    <cfRule type="expression" dxfId="170" priority="2" stopIfTrue="1">
      <formula>#REF!&gt;5</formula>
    </cfRule>
  </conditionalFormatting>
  <pageMargins left="0.25" right="0.25" top="0.75" bottom="0.75" header="0.3" footer="0.3"/>
  <pageSetup paperSize="9" orientation="landscape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E28"/>
  <sheetViews>
    <sheetView topLeftCell="A7" workbookViewId="0">
      <selection activeCell="H15" sqref="H15"/>
    </sheetView>
  </sheetViews>
  <sheetFormatPr defaultRowHeight="12.75"/>
  <cols>
    <col min="1" max="1" width="3" customWidth="1"/>
    <col min="2" max="2" width="16" customWidth="1"/>
    <col min="3" max="3" width="8.85546875" customWidth="1"/>
    <col min="4" max="4" width="3.28515625" customWidth="1"/>
    <col min="5" max="5" width="3.140625" customWidth="1"/>
    <col min="6" max="6" width="3.28515625" customWidth="1"/>
    <col min="7" max="34" width="3.5703125" customWidth="1"/>
    <col min="35" max="35" width="7" customWidth="1"/>
  </cols>
  <sheetData>
    <row r="1" spans="1:57" ht="26.25" thickBot="1">
      <c r="A1" s="1"/>
      <c r="B1" s="15" t="s">
        <v>11</v>
      </c>
      <c r="C1" s="454" t="s">
        <v>136</v>
      </c>
      <c r="D1" s="455"/>
      <c r="E1" s="455"/>
      <c r="F1" s="456"/>
      <c r="G1" s="4"/>
      <c r="H1" s="4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17"/>
      <c r="BA1" s="17"/>
      <c r="BB1" s="2"/>
      <c r="BC1" s="25"/>
      <c r="BD1" s="2"/>
      <c r="BE1" s="2"/>
    </row>
    <row r="2" spans="1:57" ht="21" thickBot="1">
      <c r="A2" s="594" t="s">
        <v>14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494" t="s">
        <v>117</v>
      </c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22"/>
      <c r="AK2" s="22"/>
      <c r="AL2" s="22"/>
      <c r="AM2" s="22"/>
      <c r="AN2" s="22"/>
      <c r="AO2" s="22"/>
      <c r="AP2" s="22"/>
      <c r="AQ2" s="22"/>
      <c r="AR2" s="22"/>
      <c r="AS2" s="7"/>
      <c r="AT2" s="34" t="s">
        <v>0</v>
      </c>
      <c r="AU2" s="454" t="str">
        <f>C1</f>
        <v xml:space="preserve">2012 HAZİRAN   </v>
      </c>
      <c r="AV2" s="455"/>
      <c r="AW2" s="455"/>
      <c r="AX2" s="456"/>
      <c r="AY2" s="47"/>
      <c r="AZ2" s="33"/>
      <c r="BA2" s="8"/>
      <c r="BB2" s="86" t="s">
        <v>31</v>
      </c>
      <c r="BC2" s="87">
        <v>5.3504999999999997E-2</v>
      </c>
      <c r="BD2" s="7"/>
      <c r="BE2" s="7"/>
    </row>
    <row r="3" spans="1:57" ht="25.5" customHeight="1" thickBot="1">
      <c r="A3" s="459" t="s">
        <v>1</v>
      </c>
      <c r="B3" s="461" t="s">
        <v>2</v>
      </c>
      <c r="C3" s="461" t="s">
        <v>3</v>
      </c>
      <c r="D3" s="463" t="str">
        <f>C1</f>
        <v xml:space="preserve">2012 HAZİRAN   </v>
      </c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5"/>
      <c r="AI3" s="83"/>
      <c r="AJ3" s="18"/>
      <c r="AK3" s="18"/>
      <c r="AL3" s="18"/>
      <c r="AM3" s="18"/>
      <c r="AN3" s="18"/>
      <c r="AO3" s="18"/>
      <c r="AP3" s="18"/>
      <c r="AQ3" s="18"/>
      <c r="AR3" s="18"/>
      <c r="AS3" s="20"/>
      <c r="AT3" s="21"/>
      <c r="AU3" s="21"/>
      <c r="AV3" s="21"/>
      <c r="AW3" s="21"/>
      <c r="AX3" s="466" t="s">
        <v>5</v>
      </c>
      <c r="AY3" s="467"/>
      <c r="AZ3" s="467"/>
      <c r="BA3" s="468"/>
      <c r="BB3" s="16"/>
      <c r="BC3" s="21"/>
      <c r="BD3" s="20"/>
      <c r="BE3" s="21"/>
    </row>
    <row r="4" spans="1:57" ht="57.75" customHeight="1">
      <c r="A4" s="460"/>
      <c r="B4" s="462"/>
      <c r="C4" s="462"/>
      <c r="D4" s="181" t="s">
        <v>74</v>
      </c>
      <c r="E4" s="271" t="s">
        <v>79</v>
      </c>
      <c r="F4" s="271" t="s">
        <v>75</v>
      </c>
      <c r="G4" s="181" t="s">
        <v>70</v>
      </c>
      <c r="H4" s="181" t="s">
        <v>71</v>
      </c>
      <c r="I4" s="181" t="s">
        <v>72</v>
      </c>
      <c r="J4" s="181" t="s">
        <v>73</v>
      </c>
      <c r="K4" s="181" t="s">
        <v>74</v>
      </c>
      <c r="L4" s="271" t="s">
        <v>79</v>
      </c>
      <c r="M4" s="271" t="s">
        <v>75</v>
      </c>
      <c r="N4" s="271" t="s">
        <v>70</v>
      </c>
      <c r="O4" s="271" t="s">
        <v>71</v>
      </c>
      <c r="P4" s="271" t="s">
        <v>72</v>
      </c>
      <c r="Q4" s="271" t="s">
        <v>73</v>
      </c>
      <c r="R4" s="271" t="s">
        <v>74</v>
      </c>
      <c r="S4" s="271" t="s">
        <v>79</v>
      </c>
      <c r="T4" s="271" t="s">
        <v>75</v>
      </c>
      <c r="U4" s="271" t="s">
        <v>70</v>
      </c>
      <c r="V4" s="271" t="s">
        <v>71</v>
      </c>
      <c r="W4" s="271" t="s">
        <v>72</v>
      </c>
      <c r="X4" s="271" t="s">
        <v>73</v>
      </c>
      <c r="Y4" s="271" t="s">
        <v>74</v>
      </c>
      <c r="Z4" s="271" t="s">
        <v>79</v>
      </c>
      <c r="AA4" s="271" t="s">
        <v>75</v>
      </c>
      <c r="AB4" s="271" t="s">
        <v>70</v>
      </c>
      <c r="AC4" s="271" t="s">
        <v>71</v>
      </c>
      <c r="AD4" s="271" t="s">
        <v>72</v>
      </c>
      <c r="AE4" s="271" t="s">
        <v>73</v>
      </c>
      <c r="AF4" s="271" t="s">
        <v>74</v>
      </c>
      <c r="AG4" s="271" t="s">
        <v>79</v>
      </c>
      <c r="AH4" s="181"/>
      <c r="AI4" s="180" t="s">
        <v>18</v>
      </c>
      <c r="AJ4" s="9"/>
      <c r="AK4" s="9"/>
      <c r="AL4" s="9"/>
      <c r="AM4" s="9"/>
      <c r="AN4" s="9"/>
      <c r="AO4" s="9"/>
      <c r="AP4" s="9"/>
      <c r="AQ4" s="9"/>
      <c r="AR4" s="9"/>
      <c r="AS4" s="469" t="s">
        <v>12</v>
      </c>
      <c r="AT4" s="475" t="s">
        <v>2</v>
      </c>
      <c r="AU4" s="471" t="s">
        <v>4</v>
      </c>
      <c r="AV4" s="477" t="s">
        <v>28</v>
      </c>
      <c r="AW4" s="477" t="s">
        <v>29</v>
      </c>
      <c r="AX4" s="477" t="s">
        <v>27</v>
      </c>
      <c r="AY4" s="481" t="s">
        <v>16</v>
      </c>
      <c r="AZ4" s="479" t="s">
        <v>34</v>
      </c>
      <c r="BA4" s="479" t="s">
        <v>26</v>
      </c>
      <c r="BB4" s="477" t="s">
        <v>7</v>
      </c>
      <c r="BC4" s="483" t="s">
        <v>6</v>
      </c>
      <c r="BD4" s="471" t="s">
        <v>17</v>
      </c>
      <c r="BE4" s="473" t="s">
        <v>1</v>
      </c>
    </row>
    <row r="5" spans="1:57">
      <c r="A5" s="460"/>
      <c r="B5" s="462"/>
      <c r="C5" s="462"/>
      <c r="D5" s="162">
        <v>1</v>
      </c>
      <c r="E5" s="272">
        <v>2</v>
      </c>
      <c r="F5" s="272">
        <v>3</v>
      </c>
      <c r="G5" s="162">
        <v>4</v>
      </c>
      <c r="H5" s="162">
        <v>5</v>
      </c>
      <c r="I5" s="162">
        <v>6</v>
      </c>
      <c r="J5" s="162">
        <v>7</v>
      </c>
      <c r="K5" s="162">
        <v>8</v>
      </c>
      <c r="L5" s="272">
        <v>9</v>
      </c>
      <c r="M5" s="272">
        <v>10</v>
      </c>
      <c r="N5" s="272">
        <v>11</v>
      </c>
      <c r="O5" s="272">
        <v>12</v>
      </c>
      <c r="P5" s="272">
        <v>13</v>
      </c>
      <c r="Q5" s="272">
        <v>14</v>
      </c>
      <c r="R5" s="272">
        <v>15</v>
      </c>
      <c r="S5" s="272">
        <v>16</v>
      </c>
      <c r="T5" s="272">
        <v>17</v>
      </c>
      <c r="U5" s="272">
        <v>18</v>
      </c>
      <c r="V5" s="272">
        <v>19</v>
      </c>
      <c r="W5" s="272">
        <v>20</v>
      </c>
      <c r="X5" s="272">
        <v>21</v>
      </c>
      <c r="Y5" s="272">
        <v>22</v>
      </c>
      <c r="Z5" s="272">
        <v>23</v>
      </c>
      <c r="AA5" s="272">
        <v>24</v>
      </c>
      <c r="AB5" s="272">
        <v>25</v>
      </c>
      <c r="AC5" s="272">
        <v>26</v>
      </c>
      <c r="AD5" s="272">
        <v>27</v>
      </c>
      <c r="AE5" s="272">
        <v>28</v>
      </c>
      <c r="AF5" s="272">
        <v>29</v>
      </c>
      <c r="AG5" s="272">
        <v>30</v>
      </c>
      <c r="AH5" s="162"/>
      <c r="AI5" s="176"/>
      <c r="AJ5" s="19"/>
      <c r="AK5" s="19"/>
      <c r="AL5" s="19"/>
      <c r="AM5" s="19"/>
      <c r="AN5" s="19"/>
      <c r="AO5" s="19"/>
      <c r="AP5" s="19"/>
      <c r="AQ5" s="19"/>
      <c r="AR5" s="19"/>
      <c r="AS5" s="470"/>
      <c r="AT5" s="476"/>
      <c r="AU5" s="472"/>
      <c r="AV5" s="478"/>
      <c r="AW5" s="478"/>
      <c r="AX5" s="478"/>
      <c r="AY5" s="482"/>
      <c r="AZ5" s="480"/>
      <c r="BA5" s="480"/>
      <c r="BB5" s="478"/>
      <c r="BC5" s="484"/>
      <c r="BD5" s="472"/>
      <c r="BE5" s="474"/>
    </row>
    <row r="6" spans="1:57" ht="36.75" customHeight="1">
      <c r="A6" s="154">
        <v>1</v>
      </c>
      <c r="B6" s="163" t="s">
        <v>47</v>
      </c>
      <c r="C6" s="167" t="s">
        <v>91</v>
      </c>
      <c r="D6" s="201"/>
      <c r="E6" s="273"/>
      <c r="F6" s="273"/>
      <c r="G6" s="201"/>
      <c r="H6" s="201"/>
      <c r="I6" s="201">
        <v>2</v>
      </c>
      <c r="J6" s="270"/>
      <c r="K6" s="270"/>
      <c r="L6" s="273"/>
      <c r="M6" s="273"/>
      <c r="N6" s="273"/>
      <c r="O6" s="273"/>
      <c r="P6" s="273"/>
      <c r="Q6" s="290"/>
      <c r="R6" s="290"/>
      <c r="S6" s="273"/>
      <c r="T6" s="273"/>
      <c r="U6" s="273"/>
      <c r="V6" s="273"/>
      <c r="W6" s="273"/>
      <c r="X6" s="290"/>
      <c r="Y6" s="290"/>
      <c r="Z6" s="273"/>
      <c r="AA6" s="273"/>
      <c r="AB6" s="273"/>
      <c r="AC6" s="273"/>
      <c r="AD6" s="273"/>
      <c r="AE6" s="290"/>
      <c r="AF6" s="290"/>
      <c r="AG6" s="273"/>
      <c r="AH6" s="201"/>
      <c r="AI6" s="261">
        <f>SUM(D6:AH6)</f>
        <v>2</v>
      </c>
      <c r="AJ6" s="19"/>
      <c r="AK6" s="19"/>
      <c r="AL6" s="19"/>
      <c r="AM6" s="19"/>
      <c r="AN6" s="19"/>
      <c r="AO6" s="19"/>
      <c r="AP6" s="19"/>
      <c r="AQ6" s="19"/>
      <c r="AR6" s="19"/>
      <c r="AS6" s="161"/>
      <c r="AT6" s="160"/>
      <c r="AU6" s="152"/>
      <c r="AV6" s="157"/>
      <c r="AW6" s="157"/>
      <c r="AX6" s="157"/>
      <c r="AY6" s="158"/>
      <c r="AZ6" s="159"/>
      <c r="BA6" s="159"/>
      <c r="BB6" s="157"/>
      <c r="BC6" s="156"/>
      <c r="BD6" s="152"/>
      <c r="BE6" s="151"/>
    </row>
    <row r="7" spans="1:57" ht="33" customHeight="1">
      <c r="A7" s="596"/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6"/>
      <c r="Z7" s="596"/>
      <c r="AA7" s="596"/>
      <c r="AB7" s="596"/>
      <c r="AC7" s="596"/>
      <c r="AD7" s="596"/>
      <c r="AE7" s="596"/>
      <c r="AF7" s="596"/>
      <c r="AG7" s="596"/>
      <c r="AH7" s="596"/>
      <c r="AI7" s="178"/>
      <c r="AJ7" s="2"/>
      <c r="AK7" s="2"/>
      <c r="AL7" s="2"/>
      <c r="AM7" s="2"/>
      <c r="AN7" s="2"/>
      <c r="AO7" s="2"/>
      <c r="AP7" s="2"/>
      <c r="AQ7" s="2"/>
      <c r="AR7" s="2"/>
      <c r="AS7" s="2"/>
      <c r="AT7" s="2"/>
      <c r="AU7" s="40"/>
      <c r="AV7" s="41"/>
      <c r="AW7" s="41"/>
      <c r="AX7" s="2"/>
      <c r="AY7" s="2"/>
      <c r="AZ7" s="2"/>
      <c r="BA7" s="41"/>
      <c r="BB7" s="41"/>
      <c r="BC7" s="2"/>
      <c r="BD7" s="50"/>
      <c r="BE7" s="50"/>
    </row>
    <row r="8" spans="1:57" ht="31.5" customHeight="1">
      <c r="A8" s="602"/>
      <c r="B8" s="602"/>
      <c r="C8" s="602"/>
      <c r="D8" s="602"/>
      <c r="E8" s="602"/>
      <c r="F8" s="602"/>
      <c r="G8" s="602"/>
      <c r="H8" s="602"/>
      <c r="I8" s="602"/>
      <c r="J8" s="602"/>
      <c r="K8" s="602"/>
      <c r="L8" s="602"/>
      <c r="M8" s="602"/>
      <c r="N8" s="602"/>
      <c r="O8" s="602"/>
      <c r="P8" s="602"/>
      <c r="Q8" s="602"/>
      <c r="R8" s="602"/>
      <c r="S8" s="602"/>
      <c r="T8" s="602"/>
      <c r="U8" s="602"/>
      <c r="V8" s="602"/>
      <c r="W8" s="602"/>
      <c r="X8" s="602"/>
      <c r="Y8" s="602"/>
      <c r="Z8" s="602"/>
      <c r="AA8" s="602"/>
      <c r="AB8" s="602"/>
      <c r="AC8" s="602"/>
      <c r="AD8" s="602"/>
      <c r="AE8" s="602"/>
      <c r="AF8" s="602"/>
      <c r="AG8" s="602"/>
      <c r="AH8" s="60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40"/>
      <c r="AV8" s="41"/>
      <c r="AW8" s="41"/>
      <c r="AX8" s="2"/>
      <c r="AY8" s="2"/>
      <c r="AZ8" s="2"/>
      <c r="BA8" s="41"/>
      <c r="BB8" s="41"/>
      <c r="BC8" s="2"/>
      <c r="BD8" s="50"/>
      <c r="BE8" s="50"/>
    </row>
    <row r="9" spans="1:57" ht="31.5" customHeight="1">
      <c r="A9" s="196"/>
      <c r="B9" s="196"/>
      <c r="C9" s="196"/>
      <c r="D9" s="196"/>
      <c r="E9" s="196"/>
      <c r="F9" s="196"/>
      <c r="G9" s="196"/>
      <c r="H9" s="196"/>
      <c r="I9" s="196"/>
      <c r="J9" s="196"/>
      <c r="K9" s="196"/>
      <c r="L9" s="196"/>
      <c r="M9" s="196"/>
      <c r="N9" s="196"/>
      <c r="O9" s="196"/>
      <c r="P9" s="196"/>
      <c r="Q9" s="196"/>
      <c r="R9" s="196"/>
      <c r="S9" s="196"/>
      <c r="T9" s="196"/>
      <c r="U9" s="196"/>
      <c r="V9" s="196"/>
      <c r="W9" s="196"/>
      <c r="X9" s="196"/>
      <c r="Y9" s="196"/>
      <c r="Z9" s="196"/>
      <c r="AA9" s="196"/>
      <c r="AB9" s="196"/>
      <c r="AC9" s="196"/>
      <c r="AD9" s="196"/>
      <c r="AE9" s="196"/>
      <c r="AF9" s="196"/>
      <c r="AG9" s="196"/>
      <c r="AH9" s="196"/>
      <c r="AI9" s="2"/>
      <c r="AJ9" s="2"/>
      <c r="AK9" s="2"/>
      <c r="AL9" s="2"/>
      <c r="AM9" s="2"/>
      <c r="AN9" s="2"/>
      <c r="AO9" s="2"/>
      <c r="AP9" s="2"/>
      <c r="AQ9" s="2"/>
      <c r="AR9" s="2"/>
      <c r="AS9" s="2"/>
      <c r="AT9" s="2"/>
      <c r="AU9" s="40"/>
      <c r="AV9" s="41"/>
      <c r="AW9" s="41"/>
      <c r="AX9" s="2"/>
      <c r="AY9" s="2"/>
      <c r="AZ9" s="2"/>
      <c r="BA9" s="41"/>
      <c r="BB9" s="41"/>
      <c r="BC9" s="2"/>
      <c r="BD9" s="50"/>
      <c r="BE9" s="50"/>
    </row>
    <row r="10" spans="1:57" ht="15.75">
      <c r="A10" s="2"/>
      <c r="B10" s="61"/>
      <c r="C10" s="35"/>
      <c r="D10" s="2"/>
      <c r="E10" s="2"/>
      <c r="F10" s="2"/>
      <c r="G10" s="2"/>
      <c r="H10" s="2"/>
      <c r="S10" s="2"/>
      <c r="T10" s="2"/>
      <c r="U10" s="2"/>
      <c r="V10" s="2"/>
      <c r="AD10" s="52"/>
      <c r="AE10" s="52"/>
      <c r="AF10" s="10"/>
      <c r="AG10" s="10"/>
      <c r="AH10" s="10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40"/>
      <c r="AV10" s="41"/>
      <c r="AW10" s="41"/>
      <c r="AX10" s="2"/>
      <c r="AY10" s="2"/>
      <c r="AZ10" s="2"/>
      <c r="BA10" s="41"/>
      <c r="BB10" s="41"/>
      <c r="BC10" s="2"/>
      <c r="BD10" s="50"/>
      <c r="BE10" s="50"/>
    </row>
    <row r="11" spans="1:57" ht="14.25">
      <c r="A11" s="2"/>
      <c r="B11" s="32"/>
      <c r="C11" s="28"/>
      <c r="D11" s="2"/>
      <c r="E11" s="2"/>
      <c r="F11" s="2"/>
      <c r="G11" s="2"/>
      <c r="H11" s="2"/>
      <c r="I11" s="598" t="s">
        <v>118</v>
      </c>
      <c r="J11" s="598"/>
      <c r="K11" s="598"/>
      <c r="L11" s="598"/>
      <c r="M11" s="598"/>
      <c r="N11" s="598"/>
      <c r="O11" s="598"/>
      <c r="P11" s="598"/>
      <c r="Q11" s="598"/>
      <c r="R11" s="598"/>
      <c r="S11" s="258"/>
      <c r="T11" s="258"/>
      <c r="U11" s="258"/>
      <c r="V11" s="259"/>
      <c r="W11" s="259"/>
      <c r="X11" s="260"/>
      <c r="Y11" s="260"/>
      <c r="Z11" s="260"/>
      <c r="AA11" s="260"/>
      <c r="AB11" s="260" t="s">
        <v>139</v>
      </c>
      <c r="AC11" s="259"/>
      <c r="AD11" s="107"/>
      <c r="AE11" s="107"/>
      <c r="AF11" s="107"/>
      <c r="AG11" s="107"/>
      <c r="AH11" s="107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11"/>
      <c r="AY11" s="11"/>
      <c r="AZ11" s="11"/>
      <c r="BA11" s="2"/>
      <c r="BB11" s="2"/>
      <c r="BC11" s="2"/>
      <c r="BD11" s="59"/>
      <c r="BE11" s="2"/>
    </row>
    <row r="12" spans="1:57" ht="15.75">
      <c r="A12" s="2"/>
      <c r="B12" s="51"/>
      <c r="C12" s="2"/>
      <c r="J12" s="599" t="s">
        <v>83</v>
      </c>
      <c r="K12" s="599"/>
      <c r="L12" s="599"/>
      <c r="M12" s="599"/>
      <c r="N12" s="599"/>
      <c r="O12" s="599"/>
      <c r="P12" s="599"/>
      <c r="Q12" s="599"/>
      <c r="W12" s="2"/>
      <c r="Z12" s="487" t="s">
        <v>81</v>
      </c>
      <c r="AA12" s="487"/>
      <c r="AB12" s="487"/>
      <c r="AC12" s="487"/>
      <c r="AD12" s="487"/>
      <c r="AE12" s="487"/>
      <c r="AF12" s="487"/>
      <c r="AG12" s="487"/>
      <c r="AH12" s="487"/>
      <c r="AI12" s="487"/>
      <c r="AJ12" s="2"/>
      <c r="AK12" s="2"/>
      <c r="AL12" s="2"/>
      <c r="AM12" s="2"/>
      <c r="AN12" s="2"/>
      <c r="AO12" s="2"/>
      <c r="AP12" s="2"/>
      <c r="AQ12" s="2"/>
      <c r="AR12" s="2"/>
      <c r="AS12" s="2"/>
      <c r="AT12" s="32" t="s">
        <v>9</v>
      </c>
      <c r="AU12" s="2"/>
      <c r="AV12" s="2"/>
      <c r="AW12" s="2"/>
      <c r="AX12" s="486" t="s">
        <v>10</v>
      </c>
      <c r="AY12" s="486"/>
      <c r="AZ12" s="486"/>
      <c r="BA12" s="2"/>
      <c r="BB12" s="2"/>
      <c r="BC12" s="56" t="s">
        <v>33</v>
      </c>
      <c r="BD12" s="2"/>
      <c r="BE12" s="2"/>
    </row>
    <row r="13" spans="1:57" ht="15.75">
      <c r="A13" s="2"/>
      <c r="B13" s="2"/>
      <c r="C13" s="6"/>
      <c r="J13" s="600" t="s">
        <v>120</v>
      </c>
      <c r="K13" s="600"/>
      <c r="L13" s="600"/>
      <c r="M13" s="600"/>
      <c r="N13" s="600"/>
      <c r="O13" s="600"/>
      <c r="P13" s="600"/>
      <c r="Q13" s="600"/>
      <c r="AA13" s="601" t="s">
        <v>138</v>
      </c>
      <c r="AB13" s="601"/>
      <c r="AC13" s="601"/>
      <c r="AD13" s="601"/>
      <c r="AE13" s="601"/>
      <c r="AF13" s="601"/>
      <c r="AG13" s="601"/>
      <c r="AH13" s="10"/>
      <c r="AI13" s="2"/>
      <c r="AJ13" s="2"/>
      <c r="AK13" s="2"/>
      <c r="AL13" s="2"/>
      <c r="AM13" s="2"/>
      <c r="AN13" s="2"/>
      <c r="AO13" s="2"/>
      <c r="AP13" s="2"/>
      <c r="AQ13" s="2"/>
      <c r="AR13" s="2"/>
      <c r="AS13" s="2"/>
      <c r="AT13" s="51" t="s">
        <v>13</v>
      </c>
      <c r="AU13" s="42"/>
      <c r="AV13" s="42"/>
      <c r="AW13" s="42"/>
      <c r="AX13" s="487" t="s">
        <v>30</v>
      </c>
      <c r="AY13" s="487"/>
      <c r="AZ13" s="487"/>
      <c r="BA13" s="42"/>
      <c r="BB13" s="42"/>
      <c r="BC13" s="52" t="s">
        <v>32</v>
      </c>
      <c r="BD13" s="42"/>
      <c r="BE13" s="42"/>
    </row>
    <row r="23" spans="2:3">
      <c r="B23" s="166"/>
      <c r="C23" s="166"/>
    </row>
    <row r="24" spans="2:3">
      <c r="B24" s="166"/>
      <c r="C24" s="166"/>
    </row>
    <row r="25" spans="2:3">
      <c r="B25" s="166"/>
      <c r="C25" s="166"/>
    </row>
    <row r="26" spans="2:3">
      <c r="B26" s="166"/>
      <c r="C26" s="166"/>
    </row>
    <row r="27" spans="2:3">
      <c r="B27" s="166"/>
      <c r="C27" s="166"/>
    </row>
    <row r="28" spans="2:3">
      <c r="B28" s="117"/>
      <c r="C28" s="166"/>
    </row>
  </sheetData>
  <mergeCells count="31">
    <mergeCell ref="I11:R11"/>
    <mergeCell ref="J12:Q12"/>
    <mergeCell ref="J13:Q13"/>
    <mergeCell ref="AA13:AG13"/>
    <mergeCell ref="AZ4:AZ5"/>
    <mergeCell ref="AX13:AZ13"/>
    <mergeCell ref="A7:AH7"/>
    <mergeCell ref="Z12:AI12"/>
    <mergeCell ref="AX12:AZ12"/>
    <mergeCell ref="AS4:AS5"/>
    <mergeCell ref="A8:AH8"/>
    <mergeCell ref="A3:A5"/>
    <mergeCell ref="B3:B5"/>
    <mergeCell ref="AX3:BA3"/>
    <mergeCell ref="D3:AH3"/>
    <mergeCell ref="BE4:BE5"/>
    <mergeCell ref="AT4:AT5"/>
    <mergeCell ref="AU4:AU5"/>
    <mergeCell ref="BA4:BA5"/>
    <mergeCell ref="AY4:AY5"/>
    <mergeCell ref="BC4:BC5"/>
    <mergeCell ref="AX4:AX5"/>
    <mergeCell ref="BD4:BD5"/>
    <mergeCell ref="BB4:BB5"/>
    <mergeCell ref="C1:F1"/>
    <mergeCell ref="C3:C5"/>
    <mergeCell ref="AW4:AW5"/>
    <mergeCell ref="A2:N2"/>
    <mergeCell ref="O2:AI2"/>
    <mergeCell ref="AU2:AX2"/>
    <mergeCell ref="AV4:AV5"/>
  </mergeCells>
  <conditionalFormatting sqref="BI7:BI9">
    <cfRule type="expression" dxfId="100" priority="40" stopIfTrue="1">
      <formula>$A7=""</formula>
    </cfRule>
  </conditionalFormatting>
  <conditionalFormatting sqref="BH13">
    <cfRule type="expression" dxfId="99" priority="39" stopIfTrue="1">
      <formula>$A7=""</formula>
    </cfRule>
  </conditionalFormatting>
  <conditionalFormatting sqref="BH7">
    <cfRule type="expression" dxfId="98" priority="38" stopIfTrue="1">
      <formula>$AX7=""</formula>
    </cfRule>
  </conditionalFormatting>
  <conditionalFormatting sqref="AU6 AY7">
    <cfRule type="expression" dxfId="97" priority="35" stopIfTrue="1">
      <formula>AND(#REF!="Ders",$B6&gt;"")</formula>
    </cfRule>
    <cfRule type="expression" dxfId="96" priority="36" stopIfTrue="1">
      <formula>AND(OR(#REF!=6,#REF!=7),$B6&gt;"")</formula>
    </cfRule>
    <cfRule type="expression" dxfId="95" priority="37" stopIfTrue="1">
      <formula>$B6=""</formula>
    </cfRule>
  </conditionalFormatting>
  <conditionalFormatting sqref="AU5:AV6 AU14:AU15 AI5:AR6">
    <cfRule type="cellIs" dxfId="94" priority="33" stopIfTrue="1" operator="equal">
      <formula>"Haz."</formula>
    </cfRule>
    <cfRule type="expression" dxfId="93" priority="34" stopIfTrue="1">
      <formula>#REF!&gt;5</formula>
    </cfRule>
  </conditionalFormatting>
  <conditionalFormatting sqref="BI7:BI9">
    <cfRule type="expression" dxfId="92" priority="32" stopIfTrue="1">
      <formula>$A7=""</formula>
    </cfRule>
  </conditionalFormatting>
  <conditionalFormatting sqref="BH13">
    <cfRule type="expression" dxfId="91" priority="31" stopIfTrue="1">
      <formula>$A7=""</formula>
    </cfRule>
  </conditionalFormatting>
  <conditionalFormatting sqref="BH7">
    <cfRule type="expression" dxfId="90" priority="30" stopIfTrue="1">
      <formula>$AX7=""</formula>
    </cfRule>
  </conditionalFormatting>
  <conditionalFormatting sqref="AU6 AY7">
    <cfRule type="expression" dxfId="89" priority="27" stopIfTrue="1">
      <formula>AND(#REF!="Ders",$B6&gt;"")</formula>
    </cfRule>
    <cfRule type="expression" dxfId="88" priority="28" stopIfTrue="1">
      <formula>AND(OR(#REF!=6,#REF!=7),$B6&gt;"")</formula>
    </cfRule>
    <cfRule type="expression" dxfId="87" priority="29" stopIfTrue="1">
      <formula>$B6=""</formula>
    </cfRule>
  </conditionalFormatting>
  <conditionalFormatting sqref="AU15">
    <cfRule type="expression" dxfId="86" priority="12" stopIfTrue="1">
      <formula>AND(#REF!="Ders",$B15&gt;"")</formula>
    </cfRule>
    <cfRule type="expression" dxfId="85" priority="13" stopIfTrue="1">
      <formula>AND(OR(#REF!=6,#REF!=7),$B15&gt;"")</formula>
    </cfRule>
    <cfRule type="expression" dxfId="84" priority="14" stopIfTrue="1">
      <formula>$B15=""</formula>
    </cfRule>
  </conditionalFormatting>
  <conditionalFormatting sqref="AU15">
    <cfRule type="expression" dxfId="83" priority="7" stopIfTrue="1">
      <formula>AND(#REF!="Ders",$B15&gt;"")</formula>
    </cfRule>
    <cfRule type="expression" dxfId="82" priority="8" stopIfTrue="1">
      <formula>AND(OR(#REF!=6,#REF!=7),$B15&gt;"")</formula>
    </cfRule>
    <cfRule type="expression" dxfId="81" priority="9" stopIfTrue="1">
      <formula>$B15=""</formula>
    </cfRule>
  </conditionalFormatting>
  <conditionalFormatting sqref="BD11">
    <cfRule type="expression" dxfId="80" priority="6" stopIfTrue="1">
      <formula>#REF!=""</formula>
    </cfRule>
  </conditionalFormatting>
  <conditionalFormatting sqref="AI6">
    <cfRule type="expression" dxfId="79" priority="3" stopIfTrue="1">
      <formula>AND(#REF!="Ders",$B6&gt;"")</formula>
    </cfRule>
    <cfRule type="expression" dxfId="78" priority="4" stopIfTrue="1">
      <formula>AND(OR(#REF!=6,#REF!=7),$B6&gt;"")</formula>
    </cfRule>
    <cfRule type="expression" dxfId="77" priority="5" stopIfTrue="1">
      <formula>$B6=""</formula>
    </cfRule>
  </conditionalFormatting>
  <pageMargins left="0.23622047244094491" right="0.23622047244094491" top="0.74803149606299213" bottom="0.74803149606299213" header="0.31496062992125984" footer="0.31496062992125984"/>
  <pageSetup paperSize="9" scale="85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workbookViewId="0">
      <selection activeCell="A16" sqref="A16"/>
    </sheetView>
  </sheetViews>
  <sheetFormatPr defaultRowHeight="12.75"/>
  <cols>
    <col min="1" max="1" width="3.28515625" customWidth="1"/>
    <col min="2" max="2" width="16.7109375" customWidth="1"/>
    <col min="3" max="3" width="10.28515625" customWidth="1"/>
    <col min="4" max="4" width="3.28515625" customWidth="1"/>
    <col min="5" max="5" width="3.140625" customWidth="1"/>
    <col min="6" max="6" width="3.28515625" customWidth="1"/>
    <col min="7" max="34" width="3.5703125" customWidth="1"/>
    <col min="35" max="35" width="5.85546875" customWidth="1"/>
  </cols>
  <sheetData>
    <row r="1" spans="1:49" ht="26.25" thickBot="1">
      <c r="A1" s="1"/>
      <c r="B1" s="15" t="s">
        <v>11</v>
      </c>
      <c r="C1" s="232" t="s">
        <v>111</v>
      </c>
      <c r="D1" s="233"/>
      <c r="E1" s="233"/>
      <c r="F1" s="234"/>
      <c r="G1" s="235"/>
      <c r="H1" s="235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I1" s="2"/>
      <c r="AJ1" s="2"/>
      <c r="AK1" s="2"/>
      <c r="AL1" s="2"/>
      <c r="AM1" s="2"/>
      <c r="AN1" s="2"/>
      <c r="AO1" s="2"/>
      <c r="AP1" s="2"/>
      <c r="AQ1" s="2"/>
      <c r="AR1" s="17"/>
      <c r="AS1" s="17"/>
      <c r="AT1" s="2"/>
      <c r="AU1" s="25"/>
      <c r="AV1" s="2"/>
      <c r="AW1" s="2"/>
    </row>
    <row r="2" spans="1:49" ht="21" thickBot="1">
      <c r="A2" s="489" t="s">
        <v>14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94" t="s">
        <v>80</v>
      </c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22"/>
      <c r="AK2" s="7"/>
      <c r="AL2" s="34" t="s">
        <v>0</v>
      </c>
      <c r="AM2" s="454" t="str">
        <f>C1</f>
        <v>2011 Mayıs-Haziran</v>
      </c>
      <c r="AN2" s="455"/>
      <c r="AO2" s="455"/>
      <c r="AP2" s="456"/>
      <c r="AQ2" s="47"/>
      <c r="AR2" s="33"/>
      <c r="AS2" s="8"/>
      <c r="AT2" s="86" t="s">
        <v>31</v>
      </c>
      <c r="AU2" s="87">
        <v>5.3504999999999997E-2</v>
      </c>
      <c r="AV2" s="7"/>
      <c r="AW2" s="7"/>
    </row>
    <row r="3" spans="1:49" ht="38.25" customHeight="1" thickBot="1">
      <c r="A3" s="459" t="s">
        <v>1</v>
      </c>
      <c r="B3" s="461" t="s">
        <v>2</v>
      </c>
      <c r="C3" s="603" t="s">
        <v>3</v>
      </c>
      <c r="D3" s="605" t="s">
        <v>103</v>
      </c>
      <c r="E3" s="606"/>
      <c r="F3" s="606"/>
      <c r="G3" s="606"/>
      <c r="H3" s="606"/>
      <c r="I3" s="606"/>
      <c r="J3" s="606"/>
      <c r="K3" s="606"/>
      <c r="L3" s="606"/>
      <c r="M3" s="606"/>
      <c r="N3" s="606"/>
      <c r="O3" s="606"/>
      <c r="P3" s="606"/>
      <c r="Q3" s="606"/>
      <c r="R3" s="606"/>
      <c r="S3" s="606"/>
      <c r="T3" s="607"/>
      <c r="U3" s="608" t="s">
        <v>112</v>
      </c>
      <c r="V3" s="609"/>
      <c r="W3" s="609"/>
      <c r="X3" s="609"/>
      <c r="Y3" s="609"/>
      <c r="Z3" s="609"/>
      <c r="AA3" s="609"/>
      <c r="AB3" s="609"/>
      <c r="AC3" s="609"/>
      <c r="AD3" s="609"/>
      <c r="AE3" s="609"/>
      <c r="AF3" s="609"/>
      <c r="AG3" s="609"/>
      <c r="AH3" s="610"/>
      <c r="AI3" s="211"/>
      <c r="AJ3" s="18"/>
      <c r="AK3" s="20"/>
      <c r="AL3" s="21"/>
      <c r="AM3" s="21"/>
      <c r="AN3" s="21"/>
      <c r="AO3" s="21"/>
      <c r="AP3" s="466" t="s">
        <v>5</v>
      </c>
      <c r="AQ3" s="467"/>
      <c r="AR3" s="467"/>
      <c r="AS3" s="468"/>
      <c r="AT3" s="16"/>
      <c r="AU3" s="21"/>
      <c r="AV3" s="20"/>
      <c r="AW3" s="21"/>
    </row>
    <row r="4" spans="1:49" ht="57.75" customHeight="1">
      <c r="A4" s="460"/>
      <c r="B4" s="462"/>
      <c r="C4" s="604"/>
      <c r="D4" s="242" t="s">
        <v>45</v>
      </c>
      <c r="E4" s="243" t="s">
        <v>37</v>
      </c>
      <c r="F4" s="243" t="s">
        <v>40</v>
      </c>
      <c r="G4" s="243" t="s">
        <v>41</v>
      </c>
      <c r="H4" s="243" t="s">
        <v>42</v>
      </c>
      <c r="I4" s="243" t="s">
        <v>43</v>
      </c>
      <c r="J4" s="242" t="s">
        <v>44</v>
      </c>
      <c r="K4" s="242" t="s">
        <v>45</v>
      </c>
      <c r="L4" s="243" t="s">
        <v>37</v>
      </c>
      <c r="M4" s="243" t="s">
        <v>40</v>
      </c>
      <c r="N4" s="243" t="s">
        <v>41</v>
      </c>
      <c r="O4" s="243" t="s">
        <v>42</v>
      </c>
      <c r="P4" s="243" t="s">
        <v>43</v>
      </c>
      <c r="Q4" s="242" t="s">
        <v>44</v>
      </c>
      <c r="R4" s="242" t="s">
        <v>45</v>
      </c>
      <c r="S4" s="243" t="s">
        <v>37</v>
      </c>
      <c r="T4" s="244" t="s">
        <v>40</v>
      </c>
      <c r="U4" s="210" t="s">
        <v>41</v>
      </c>
      <c r="V4" s="212" t="s">
        <v>42</v>
      </c>
      <c r="W4" s="212" t="s">
        <v>43</v>
      </c>
      <c r="X4" s="241" t="s">
        <v>44</v>
      </c>
      <c r="Y4" s="241" t="s">
        <v>45</v>
      </c>
      <c r="Z4" s="212" t="s">
        <v>37</v>
      </c>
      <c r="AA4" s="212" t="s">
        <v>40</v>
      </c>
      <c r="AB4" s="212" t="s">
        <v>41</v>
      </c>
      <c r="AC4" s="212" t="s">
        <v>42</v>
      </c>
      <c r="AD4" s="212" t="s">
        <v>43</v>
      </c>
      <c r="AE4" s="241" t="s">
        <v>44</v>
      </c>
      <c r="AF4" s="241" t="s">
        <v>45</v>
      </c>
      <c r="AG4" s="212" t="s">
        <v>37</v>
      </c>
      <c r="AH4" s="238" t="s">
        <v>40</v>
      </c>
      <c r="AI4" s="213"/>
      <c r="AJ4" s="9"/>
      <c r="AK4" s="469" t="s">
        <v>12</v>
      </c>
      <c r="AL4" s="475" t="s">
        <v>2</v>
      </c>
      <c r="AM4" s="471" t="s">
        <v>4</v>
      </c>
      <c r="AN4" s="477" t="s">
        <v>28</v>
      </c>
      <c r="AO4" s="477" t="s">
        <v>29</v>
      </c>
      <c r="AP4" s="477" t="s">
        <v>27</v>
      </c>
      <c r="AQ4" s="481" t="s">
        <v>16</v>
      </c>
      <c r="AR4" s="479" t="s">
        <v>34</v>
      </c>
      <c r="AS4" s="479" t="s">
        <v>26</v>
      </c>
      <c r="AT4" s="477" t="s">
        <v>7</v>
      </c>
      <c r="AU4" s="483" t="s">
        <v>6</v>
      </c>
      <c r="AV4" s="471" t="s">
        <v>17</v>
      </c>
      <c r="AW4" s="473" t="s">
        <v>1</v>
      </c>
    </row>
    <row r="5" spans="1:49" ht="18" customHeight="1">
      <c r="A5" s="460"/>
      <c r="B5" s="462"/>
      <c r="C5" s="604"/>
      <c r="D5" s="239">
        <v>15</v>
      </c>
      <c r="E5" s="162">
        <v>16</v>
      </c>
      <c r="F5" s="162">
        <v>17</v>
      </c>
      <c r="G5" s="162">
        <v>18</v>
      </c>
      <c r="H5" s="162">
        <v>19</v>
      </c>
      <c r="I5" s="162">
        <v>20</v>
      </c>
      <c r="J5" s="216">
        <v>21</v>
      </c>
      <c r="K5" s="216">
        <v>22</v>
      </c>
      <c r="L5" s="162">
        <v>23</v>
      </c>
      <c r="M5" s="162">
        <v>24</v>
      </c>
      <c r="N5" s="162">
        <v>25</v>
      </c>
      <c r="O5" s="162">
        <v>26</v>
      </c>
      <c r="P5" s="162">
        <v>27</v>
      </c>
      <c r="Q5" s="216">
        <v>28</v>
      </c>
      <c r="R5" s="216">
        <v>29</v>
      </c>
      <c r="S5" s="162">
        <v>30</v>
      </c>
      <c r="T5" s="236">
        <v>31</v>
      </c>
      <c r="U5" s="209">
        <v>1</v>
      </c>
      <c r="V5" s="162">
        <v>2</v>
      </c>
      <c r="W5" s="162">
        <v>3</v>
      </c>
      <c r="X5" s="220">
        <v>4</v>
      </c>
      <c r="Y5" s="216">
        <v>5</v>
      </c>
      <c r="Z5" s="162">
        <v>6</v>
      </c>
      <c r="AA5" s="195">
        <v>7</v>
      </c>
      <c r="AB5" s="162">
        <v>8</v>
      </c>
      <c r="AC5" s="162">
        <v>9</v>
      </c>
      <c r="AD5" s="195">
        <v>10</v>
      </c>
      <c r="AE5" s="216">
        <v>11</v>
      </c>
      <c r="AF5" s="216">
        <v>12</v>
      </c>
      <c r="AG5" s="195">
        <v>13</v>
      </c>
      <c r="AH5" s="236">
        <v>14</v>
      </c>
      <c r="AI5" s="214" t="s">
        <v>18</v>
      </c>
      <c r="AJ5" s="19"/>
      <c r="AK5" s="470"/>
      <c r="AL5" s="476"/>
      <c r="AM5" s="472"/>
      <c r="AN5" s="478"/>
      <c r="AO5" s="478"/>
      <c r="AP5" s="478"/>
      <c r="AQ5" s="482"/>
      <c r="AR5" s="480"/>
      <c r="AS5" s="480"/>
      <c r="AT5" s="478"/>
      <c r="AU5" s="484"/>
      <c r="AV5" s="472"/>
      <c r="AW5" s="474"/>
    </row>
    <row r="6" spans="1:49" ht="32.25" customHeight="1" thickBot="1">
      <c r="A6" s="154">
        <v>1</v>
      </c>
      <c r="B6" s="182" t="s">
        <v>98</v>
      </c>
      <c r="C6" s="218" t="s">
        <v>104</v>
      </c>
      <c r="D6" s="240"/>
      <c r="E6" s="237"/>
      <c r="F6" s="245">
        <v>8</v>
      </c>
      <c r="G6" s="245"/>
      <c r="H6" s="245"/>
      <c r="I6" s="245"/>
      <c r="J6" s="246"/>
      <c r="K6" s="246"/>
      <c r="L6" s="245"/>
      <c r="M6" s="245">
        <v>8</v>
      </c>
      <c r="N6" s="245"/>
      <c r="O6" s="245"/>
      <c r="P6" s="245"/>
      <c r="Q6" s="246"/>
      <c r="R6" s="246"/>
      <c r="S6" s="245"/>
      <c r="T6" s="247">
        <v>8</v>
      </c>
      <c r="U6" s="248"/>
      <c r="V6" s="245"/>
      <c r="W6" s="245"/>
      <c r="X6" s="246"/>
      <c r="Y6" s="246"/>
      <c r="Z6" s="245"/>
      <c r="AA6" s="245">
        <v>8</v>
      </c>
      <c r="AB6" s="245"/>
      <c r="AC6" s="245"/>
      <c r="AD6" s="245"/>
      <c r="AE6" s="246"/>
      <c r="AF6" s="246"/>
      <c r="AG6" s="245"/>
      <c r="AH6" s="247">
        <v>8</v>
      </c>
      <c r="AI6" s="215">
        <f>SUM(D6:AH6)</f>
        <v>40</v>
      </c>
      <c r="AJ6" s="19"/>
      <c r="AK6" s="161"/>
      <c r="AL6" s="160"/>
      <c r="AM6" s="152"/>
      <c r="AN6" s="157"/>
      <c r="AO6" s="157"/>
      <c r="AP6" s="157"/>
      <c r="AQ6" s="158"/>
      <c r="AR6" s="159"/>
      <c r="AS6" s="159"/>
      <c r="AT6" s="157"/>
      <c r="AU6" s="156"/>
      <c r="AV6" s="152"/>
      <c r="AW6" s="151"/>
    </row>
    <row r="7" spans="1:49" ht="16.5" thickBot="1">
      <c r="A7" s="11"/>
      <c r="B7" s="61" t="s">
        <v>35</v>
      </c>
      <c r="C7" s="32"/>
      <c r="D7" s="43"/>
      <c r="E7" s="43"/>
      <c r="F7" s="43"/>
      <c r="G7" s="43"/>
      <c r="H7" s="43"/>
      <c r="I7" s="43"/>
      <c r="J7" s="43"/>
      <c r="K7" s="2"/>
      <c r="L7" s="2"/>
      <c r="M7" s="2"/>
      <c r="N7" s="10"/>
      <c r="O7" s="194"/>
      <c r="P7" s="194"/>
      <c r="Q7" s="194"/>
      <c r="R7" s="43"/>
      <c r="S7" s="43"/>
      <c r="T7" s="31"/>
      <c r="U7" s="31"/>
      <c r="V7" s="43"/>
      <c r="W7" s="43"/>
      <c r="X7" s="43"/>
      <c r="Y7" s="43"/>
      <c r="Z7" s="43"/>
      <c r="AA7" s="2"/>
      <c r="AB7" s="2"/>
      <c r="AC7" s="2"/>
      <c r="AD7" s="10"/>
      <c r="AE7" s="10"/>
      <c r="AF7" s="10"/>
      <c r="AG7" s="10"/>
      <c r="AH7" s="10"/>
      <c r="AI7" s="2"/>
      <c r="AJ7" s="2"/>
      <c r="AK7" s="80"/>
      <c r="AL7" s="81" t="s">
        <v>8</v>
      </c>
      <c r="AM7" s="77"/>
      <c r="AN7" s="74"/>
      <c r="AO7" s="78"/>
      <c r="AP7" s="85" t="e">
        <f>SUM(#REF!)</f>
        <v>#REF!</v>
      </c>
      <c r="AQ7" s="27"/>
      <c r="AR7" s="62" t="e">
        <f>SUM(#REF!)</f>
        <v>#REF!</v>
      </c>
      <c r="AS7" s="62" t="e">
        <f>SUM(#REF!)</f>
        <v>#REF!</v>
      </c>
      <c r="AT7" s="62" t="e">
        <f>SUM(#REF!)</f>
        <v>#REF!</v>
      </c>
      <c r="AU7" s="62" t="e">
        <f>SUM(#REF!)</f>
        <v>#REF!</v>
      </c>
      <c r="AV7" s="29"/>
      <c r="AW7" s="82">
        <v>8</v>
      </c>
    </row>
    <row r="8" spans="1:49">
      <c r="A8" s="11"/>
      <c r="B8" s="61" t="s">
        <v>36</v>
      </c>
      <c r="C8" s="32"/>
      <c r="D8" s="43"/>
      <c r="E8" s="43"/>
      <c r="F8" s="43"/>
      <c r="G8" s="43"/>
      <c r="H8" s="43"/>
      <c r="I8" s="43"/>
      <c r="J8" s="43"/>
      <c r="K8" s="2"/>
      <c r="L8" s="2"/>
      <c r="M8" s="2"/>
      <c r="N8" s="10"/>
      <c r="O8" s="10"/>
      <c r="P8" s="10"/>
      <c r="Q8" s="2"/>
      <c r="R8" s="43"/>
      <c r="S8" s="43"/>
      <c r="T8" s="31"/>
      <c r="U8" s="31"/>
      <c r="V8" s="43"/>
      <c r="W8" s="43"/>
      <c r="X8" s="43"/>
      <c r="Y8" s="43"/>
      <c r="Z8" s="2"/>
      <c r="AA8" s="2"/>
      <c r="AB8" s="2"/>
      <c r="AC8" s="2"/>
      <c r="AD8" s="10"/>
      <c r="AE8" s="10"/>
      <c r="AF8" s="10"/>
      <c r="AG8" s="10"/>
      <c r="AH8" s="10"/>
      <c r="AI8" s="31"/>
      <c r="AJ8" s="13"/>
      <c r="AK8" s="31"/>
      <c r="AL8" s="2"/>
      <c r="AM8" s="32"/>
      <c r="AN8" s="53"/>
      <c r="AO8" s="53"/>
      <c r="AP8" s="2"/>
      <c r="AQ8" s="2"/>
      <c r="AR8" s="2"/>
      <c r="AS8" s="54"/>
      <c r="AT8" s="54"/>
      <c r="AU8" s="2"/>
      <c r="AV8" s="55"/>
      <c r="AW8" s="60"/>
    </row>
    <row r="9" spans="1:49">
      <c r="A9" s="2"/>
      <c r="B9" s="61" t="s">
        <v>25</v>
      </c>
      <c r="C9" s="35"/>
      <c r="D9" s="36"/>
      <c r="E9" s="36"/>
      <c r="F9" s="36"/>
      <c r="G9" s="36"/>
      <c r="H9" s="36"/>
      <c r="I9" s="2"/>
      <c r="J9" s="2"/>
      <c r="K9" s="2"/>
      <c r="L9" s="2"/>
      <c r="M9" s="2"/>
      <c r="N9" s="10"/>
      <c r="O9" s="10"/>
      <c r="P9" s="10"/>
      <c r="Q9" s="2"/>
      <c r="R9" s="2"/>
      <c r="S9" s="36"/>
      <c r="T9" s="39"/>
      <c r="U9" s="39"/>
      <c r="V9" s="36"/>
      <c r="W9" s="36"/>
      <c r="X9" s="36"/>
      <c r="Y9" s="36"/>
      <c r="Z9" s="2"/>
      <c r="AA9" s="2"/>
      <c r="AB9" s="2"/>
      <c r="AC9" s="2"/>
      <c r="AD9" s="10"/>
      <c r="AE9" s="10"/>
      <c r="AF9" s="10"/>
      <c r="AG9" s="10"/>
      <c r="AH9" s="10"/>
      <c r="AI9" s="2"/>
      <c r="AJ9" s="2"/>
      <c r="AK9" s="2"/>
      <c r="AL9" s="2"/>
      <c r="AM9" s="40"/>
      <c r="AN9" s="41"/>
      <c r="AO9" s="41"/>
      <c r="AP9" s="2"/>
      <c r="AQ9" s="2"/>
      <c r="AR9" s="2"/>
      <c r="AS9" s="41"/>
      <c r="AT9" s="41"/>
      <c r="AU9" s="2"/>
      <c r="AV9" s="50"/>
      <c r="AW9" s="50"/>
    </row>
    <row r="10" spans="1:49">
      <c r="A10" s="2"/>
      <c r="B10" s="61"/>
      <c r="C10" s="35"/>
      <c r="D10" s="183"/>
      <c r="E10" s="36"/>
      <c r="F10" s="36"/>
      <c r="G10" s="36"/>
      <c r="H10" s="36"/>
      <c r="I10" s="2"/>
      <c r="J10" s="2"/>
      <c r="K10" s="2"/>
      <c r="L10" s="2"/>
      <c r="M10" s="2"/>
      <c r="N10" s="10"/>
      <c r="O10" s="10"/>
      <c r="P10" s="10"/>
      <c r="Q10" s="2"/>
      <c r="R10" s="2"/>
      <c r="S10" s="36"/>
      <c r="T10" s="39"/>
      <c r="U10" s="39"/>
      <c r="V10" s="36"/>
      <c r="W10" s="36"/>
      <c r="X10" s="36"/>
      <c r="Y10" s="36"/>
      <c r="Z10" s="2"/>
      <c r="AA10" s="2"/>
      <c r="AB10" s="2"/>
      <c r="AC10" s="2"/>
      <c r="AD10" s="10"/>
      <c r="AE10" s="10"/>
      <c r="AF10" s="10"/>
      <c r="AG10" s="10"/>
      <c r="AH10" s="10"/>
      <c r="AI10" s="2"/>
      <c r="AJ10" s="2"/>
      <c r="AK10" s="2"/>
      <c r="AL10" s="2"/>
      <c r="AM10" s="40"/>
      <c r="AN10" s="41"/>
      <c r="AO10" s="41"/>
      <c r="AP10" s="2"/>
      <c r="AQ10" s="2"/>
      <c r="AR10" s="2"/>
      <c r="AS10" s="41"/>
      <c r="AT10" s="41"/>
      <c r="AU10" s="2"/>
      <c r="AV10" s="50"/>
      <c r="AW10" s="50"/>
    </row>
    <row r="11" spans="1:49">
      <c r="A11" s="2"/>
      <c r="B11" s="138"/>
      <c r="C11" s="35"/>
      <c r="D11" s="36"/>
      <c r="E11" s="36"/>
      <c r="F11" s="36"/>
      <c r="G11" s="36"/>
      <c r="H11" s="36"/>
      <c r="I11" s="2"/>
      <c r="J11" s="2"/>
      <c r="K11" s="2"/>
      <c r="L11" s="2"/>
      <c r="M11" s="2"/>
      <c r="N11" s="10"/>
      <c r="O11" s="10"/>
      <c r="P11" s="10"/>
      <c r="Q11" s="2"/>
      <c r="R11" s="2"/>
      <c r="S11" s="36"/>
      <c r="T11" s="39"/>
      <c r="U11" s="39"/>
      <c r="V11" s="36"/>
      <c r="W11" s="36"/>
      <c r="X11" s="36"/>
      <c r="Y11" s="36"/>
      <c r="Z11" s="2"/>
      <c r="AA11" s="2"/>
      <c r="AB11" s="2"/>
      <c r="AC11" s="2"/>
      <c r="AD11" s="10"/>
      <c r="AE11" s="10"/>
      <c r="AF11" s="10"/>
      <c r="AG11" s="10"/>
      <c r="AH11" s="10"/>
      <c r="AI11" s="2"/>
      <c r="AJ11" s="2"/>
      <c r="AK11" s="2"/>
      <c r="AL11" s="2"/>
      <c r="AM11" s="40"/>
      <c r="AN11" s="41"/>
      <c r="AO11" s="41"/>
      <c r="AP11" s="2"/>
      <c r="AQ11" s="2"/>
      <c r="AR11" s="2"/>
      <c r="AS11" s="41"/>
      <c r="AT11" s="41"/>
      <c r="AU11" s="2"/>
      <c r="AV11" s="50"/>
      <c r="AW11" s="50"/>
    </row>
    <row r="12" spans="1:49">
      <c r="A12" s="2"/>
      <c r="B12" s="61"/>
      <c r="C12" s="35"/>
      <c r="D12" s="36"/>
      <c r="E12" s="36"/>
      <c r="F12" s="36"/>
      <c r="G12" s="36"/>
      <c r="H12" s="36"/>
      <c r="I12" s="2"/>
      <c r="J12" s="2"/>
      <c r="K12" s="2"/>
      <c r="L12" s="2"/>
      <c r="M12" s="2"/>
      <c r="N12" s="10"/>
      <c r="O12" s="10"/>
      <c r="P12" s="10"/>
      <c r="Q12" s="2"/>
      <c r="R12" s="2"/>
      <c r="S12" s="36"/>
      <c r="T12" s="39"/>
      <c r="U12" s="39"/>
      <c r="V12" s="36"/>
      <c r="W12" s="36"/>
      <c r="X12" s="36"/>
      <c r="Y12" s="36"/>
      <c r="Z12" s="2"/>
      <c r="AA12" s="2"/>
      <c r="AB12" s="2"/>
      <c r="AC12" s="2"/>
      <c r="AD12" s="10"/>
      <c r="AE12" s="10"/>
      <c r="AF12" s="10"/>
      <c r="AG12" s="10"/>
      <c r="AH12" s="10"/>
      <c r="AI12" s="2"/>
      <c r="AJ12" s="2"/>
      <c r="AK12" s="2"/>
      <c r="AL12" s="2"/>
      <c r="AM12" s="40"/>
      <c r="AN12" s="41"/>
      <c r="AO12" s="41"/>
      <c r="AP12" s="2"/>
      <c r="AQ12" s="2"/>
      <c r="AR12" s="2"/>
      <c r="AS12" s="41"/>
      <c r="AT12" s="41"/>
      <c r="AU12" s="2"/>
      <c r="AV12" s="50"/>
      <c r="AW12" s="50"/>
    </row>
    <row r="13" spans="1:49" ht="14.25">
      <c r="A13" s="2"/>
      <c r="B13" s="32" t="s">
        <v>9</v>
      </c>
      <c r="C13" s="28"/>
      <c r="D13" s="14"/>
      <c r="E13" s="14"/>
      <c r="F13" s="14"/>
      <c r="G13" s="14"/>
      <c r="H13" s="14"/>
      <c r="I13" s="597" t="s">
        <v>10</v>
      </c>
      <c r="J13" s="597"/>
      <c r="K13" s="597"/>
      <c r="L13" s="597"/>
      <c r="M13" s="597"/>
      <c r="N13" s="597"/>
      <c r="O13" s="597"/>
      <c r="P13" s="597"/>
      <c r="Q13" s="597"/>
      <c r="R13" s="597"/>
      <c r="S13" s="14"/>
      <c r="T13" s="14"/>
      <c r="U13" s="14"/>
      <c r="V13" s="14"/>
      <c r="W13" s="14"/>
      <c r="X13" s="14"/>
      <c r="Y13" s="14"/>
      <c r="Z13" s="598" t="s">
        <v>38</v>
      </c>
      <c r="AA13" s="598"/>
      <c r="AB13" s="598"/>
      <c r="AC13" s="598"/>
      <c r="AD13" s="598"/>
      <c r="AE13" s="598"/>
      <c r="AF13" s="598"/>
      <c r="AG13" s="598"/>
      <c r="AH13" s="598"/>
      <c r="AI13" s="2"/>
      <c r="AJ13" s="2"/>
      <c r="AK13" s="2"/>
      <c r="AL13" s="2"/>
      <c r="AM13" s="2"/>
      <c r="AN13" s="2"/>
      <c r="AO13" s="2"/>
      <c r="AP13" s="11"/>
      <c r="AQ13" s="11"/>
      <c r="AR13" s="11"/>
      <c r="AS13" s="2"/>
      <c r="AT13" s="2"/>
      <c r="AU13" s="2"/>
      <c r="AV13" s="59"/>
      <c r="AW13" s="2"/>
    </row>
    <row r="14" spans="1:49" ht="15.75">
      <c r="A14" s="2"/>
      <c r="B14" s="51" t="s">
        <v>13</v>
      </c>
      <c r="C14" s="2"/>
      <c r="D14" s="2"/>
      <c r="E14" s="2"/>
      <c r="F14" s="2"/>
      <c r="G14" s="2"/>
      <c r="H14" s="2"/>
      <c r="I14" s="487" t="s">
        <v>81</v>
      </c>
      <c r="J14" s="487"/>
      <c r="K14" s="487"/>
      <c r="L14" s="487"/>
      <c r="M14" s="487"/>
      <c r="N14" s="487"/>
      <c r="O14" s="487"/>
      <c r="P14" s="487"/>
      <c r="Q14" s="487"/>
      <c r="R14" s="487"/>
      <c r="S14" s="2"/>
      <c r="T14" s="2"/>
      <c r="U14" s="2"/>
      <c r="V14" s="2"/>
      <c r="W14" s="2"/>
      <c r="X14" s="2"/>
      <c r="Y14" s="2"/>
      <c r="Z14" s="487" t="s">
        <v>68</v>
      </c>
      <c r="AA14" s="487"/>
      <c r="AB14" s="487"/>
      <c r="AC14" s="487"/>
      <c r="AD14" s="487"/>
      <c r="AE14" s="487"/>
      <c r="AF14" s="487"/>
      <c r="AG14" s="487"/>
      <c r="AH14" s="487"/>
      <c r="AI14" s="2"/>
      <c r="AJ14" s="2"/>
      <c r="AK14" s="2"/>
      <c r="AL14" s="32" t="s">
        <v>9</v>
      </c>
      <c r="AM14" s="2"/>
      <c r="AN14" s="2"/>
      <c r="AO14" s="2"/>
      <c r="AP14" s="486" t="s">
        <v>10</v>
      </c>
      <c r="AQ14" s="486"/>
      <c r="AR14" s="486"/>
      <c r="AS14" s="2"/>
      <c r="AT14" s="2"/>
      <c r="AU14" s="56" t="s">
        <v>33</v>
      </c>
      <c r="AV14" s="2"/>
      <c r="AW14" s="2"/>
    </row>
    <row r="15" spans="1:49" ht="15.75">
      <c r="A15" s="2"/>
      <c r="B15" s="2"/>
      <c r="C15" s="6"/>
      <c r="D15" s="2"/>
      <c r="E15" s="2"/>
      <c r="F15" s="2"/>
      <c r="G15" s="2"/>
      <c r="H15" s="2"/>
      <c r="I15" s="2"/>
      <c r="J15" s="2"/>
      <c r="K15" s="2"/>
      <c r="L15" s="2"/>
      <c r="M15" s="2"/>
      <c r="N15" s="10"/>
      <c r="O15" s="10"/>
      <c r="P15" s="10"/>
      <c r="Q15" s="2"/>
      <c r="R15" s="2"/>
      <c r="S15" s="2"/>
      <c r="T15" s="2"/>
      <c r="U15" s="2"/>
      <c r="V15" s="10"/>
      <c r="W15" s="10"/>
      <c r="X15" s="10"/>
      <c r="Y15" s="2"/>
      <c r="Z15" s="2"/>
      <c r="AA15" s="2"/>
      <c r="AB15" s="2"/>
      <c r="AC15" s="2"/>
      <c r="AD15" s="10"/>
      <c r="AE15" s="10"/>
      <c r="AF15" s="10"/>
      <c r="AG15" s="10"/>
      <c r="AH15" s="10"/>
      <c r="AI15" s="2"/>
      <c r="AJ15" s="2"/>
      <c r="AK15" s="2"/>
      <c r="AL15" s="51" t="s">
        <v>13</v>
      </c>
      <c r="AM15" s="42"/>
      <c r="AN15" s="42"/>
      <c r="AO15" s="42"/>
      <c r="AP15" s="487" t="s">
        <v>30</v>
      </c>
      <c r="AQ15" s="487"/>
      <c r="AR15" s="487"/>
      <c r="AS15" s="42"/>
      <c r="AT15" s="42"/>
      <c r="AU15" s="52" t="s">
        <v>32</v>
      </c>
      <c r="AV15" s="42"/>
      <c r="AW15" s="42"/>
    </row>
    <row r="25" spans="2:3">
      <c r="B25" s="166"/>
      <c r="C25" s="166"/>
    </row>
    <row r="26" spans="2:3">
      <c r="B26" s="166"/>
      <c r="C26" s="166"/>
    </row>
    <row r="27" spans="2:3">
      <c r="B27" s="166"/>
      <c r="C27" s="166"/>
    </row>
    <row r="28" spans="2:3">
      <c r="B28" s="166"/>
      <c r="C28" s="166"/>
    </row>
    <row r="29" spans="2:3">
      <c r="B29" s="166"/>
      <c r="C29" s="166"/>
    </row>
    <row r="30" spans="2:3">
      <c r="B30" s="117"/>
      <c r="C30" s="166"/>
    </row>
  </sheetData>
  <mergeCells count="28">
    <mergeCell ref="A2:N2"/>
    <mergeCell ref="O2:AI2"/>
    <mergeCell ref="AM2:AP2"/>
    <mergeCell ref="A3:A5"/>
    <mergeCell ref="B3:B5"/>
    <mergeCell ref="C3:C5"/>
    <mergeCell ref="AP3:AS3"/>
    <mergeCell ref="D3:T3"/>
    <mergeCell ref="U3:AH3"/>
    <mergeCell ref="AV4:AV5"/>
    <mergeCell ref="AW4:AW5"/>
    <mergeCell ref="AL4:AL5"/>
    <mergeCell ref="AM4:AM5"/>
    <mergeCell ref="AN4:AN5"/>
    <mergeCell ref="AO4:AO5"/>
    <mergeCell ref="AP4:AP5"/>
    <mergeCell ref="AT4:AT5"/>
    <mergeCell ref="AU4:AU5"/>
    <mergeCell ref="AP15:AR15"/>
    <mergeCell ref="AR4:AR5"/>
    <mergeCell ref="AS4:AS5"/>
    <mergeCell ref="Z13:AH13"/>
    <mergeCell ref="I14:R14"/>
    <mergeCell ref="Z14:AH14"/>
    <mergeCell ref="AP14:AR14"/>
    <mergeCell ref="AQ4:AQ5"/>
    <mergeCell ref="AK4:AK5"/>
    <mergeCell ref="I13:R13"/>
  </mergeCells>
  <conditionalFormatting sqref="AW7:AW8">
    <cfRule type="expression" dxfId="76" priority="22" stopIfTrue="1">
      <formula>$A7=""</formula>
    </cfRule>
  </conditionalFormatting>
  <conditionalFormatting sqref="AV13">
    <cfRule type="expression" dxfId="75" priority="21" stopIfTrue="1">
      <formula>$A7=""</formula>
    </cfRule>
  </conditionalFormatting>
  <conditionalFormatting sqref="AV7">
    <cfRule type="expression" dxfId="74" priority="20" stopIfTrue="1">
      <formula>$AL7=""</formula>
    </cfRule>
  </conditionalFormatting>
  <conditionalFormatting sqref="AI6 AM7">
    <cfRule type="expression" dxfId="73" priority="17" stopIfTrue="1">
      <formula>AND(#REF!="Ders",$B6&gt;"")</formula>
    </cfRule>
    <cfRule type="expression" dxfId="72" priority="18" stopIfTrue="1">
      <formula>AND(OR(#REF!=6,#REF!=7),$B6&gt;"")</formula>
    </cfRule>
    <cfRule type="expression" dxfId="71" priority="19" stopIfTrue="1">
      <formula>$B6=""</formula>
    </cfRule>
  </conditionalFormatting>
  <conditionalFormatting sqref="AI5:AJ6">
    <cfRule type="cellIs" dxfId="70" priority="15" stopIfTrue="1" operator="equal">
      <formula>"Haz."</formula>
    </cfRule>
    <cfRule type="expression" dxfId="69" priority="16" stopIfTrue="1">
      <formula>#REF!&gt;5</formula>
    </cfRule>
  </conditionalFormatting>
  <conditionalFormatting sqref="D6:AI6">
    <cfRule type="expression" dxfId="68" priority="12" stopIfTrue="1">
      <formula>AND(#REF!="Ders",$B6&gt;"")</formula>
    </cfRule>
    <cfRule type="expression" dxfId="67" priority="13" stopIfTrue="1">
      <formula>AND(OR(#REF!=6,#REF!=7),$B6&gt;"")</formula>
    </cfRule>
    <cfRule type="expression" dxfId="66" priority="14" stopIfTrue="1">
      <formula>$B6=""</formula>
    </cfRule>
  </conditionalFormatting>
  <conditionalFormatting sqref="D6:AH6">
    <cfRule type="expression" dxfId="65" priority="9" stopIfTrue="1">
      <formula>AND(#REF!="Ders",#REF!&gt;"")</formula>
    </cfRule>
    <cfRule type="expression" dxfId="64" priority="10" stopIfTrue="1">
      <formula>AND(OR(#REF!=6,#REF!=7),#REF!&gt;"")</formula>
    </cfRule>
    <cfRule type="expression" dxfId="63" priority="11" stopIfTrue="1">
      <formula>#REF!=""</formula>
    </cfRule>
  </conditionalFormatting>
  <conditionalFormatting sqref="D6:AH6">
    <cfRule type="expression" dxfId="62" priority="4" stopIfTrue="1">
      <formula>AND(#REF!="Ders",$B6&gt;"")</formula>
    </cfRule>
    <cfRule type="expression" dxfId="61" priority="5" stopIfTrue="1">
      <formula>AND(OR(#REF!=6,#REF!=7),$B6&gt;"")</formula>
    </cfRule>
    <cfRule type="expression" dxfId="60" priority="6" stopIfTrue="1">
      <formula>$B6=""</formula>
    </cfRule>
  </conditionalFormatting>
  <conditionalFormatting sqref="D6:AH6">
    <cfRule type="expression" dxfId="59" priority="1" stopIfTrue="1">
      <formula>AND(#REF!="Ders",$B6&gt;"")</formula>
    </cfRule>
    <cfRule type="expression" dxfId="58" priority="2" stopIfTrue="1">
      <formula>AND(OR(#REF!=6,#REF!=7),$B6&gt;"")</formula>
    </cfRule>
    <cfRule type="expression" dxfId="57" priority="3" stopIfTrue="1">
      <formula>$B6=""</formula>
    </cfRule>
  </conditionalFormatting>
  <pageMargins left="0.25" right="0.25" top="0.75" bottom="0.75" header="0.3" footer="0.3"/>
  <pageSetup paperSize="9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16"/>
  <sheetViews>
    <sheetView workbookViewId="0">
      <selection activeCell="P16" sqref="P16"/>
    </sheetView>
  </sheetViews>
  <sheetFormatPr defaultRowHeight="12.75"/>
  <cols>
    <col min="1" max="1" width="3.7109375" customWidth="1"/>
    <col min="2" max="2" width="16.85546875" bestFit="1" customWidth="1"/>
    <col min="3" max="3" width="10.140625" customWidth="1"/>
    <col min="4" max="34" width="3.5703125" customWidth="1"/>
    <col min="35" max="35" width="8" customWidth="1"/>
    <col min="37" max="37" width="5.85546875" customWidth="1"/>
    <col min="38" max="38" width="18.140625" customWidth="1"/>
    <col min="42" max="42" width="12.85546875" customWidth="1"/>
    <col min="47" max="47" width="13.5703125" customWidth="1"/>
    <col min="49" max="49" width="3.5703125" customWidth="1"/>
  </cols>
  <sheetData>
    <row r="1" spans="1:49" ht="25.5">
      <c r="A1" s="1"/>
      <c r="B1" s="15" t="s">
        <v>11</v>
      </c>
      <c r="C1" s="454" t="e">
        <f>'EK DERS ÜCRET PUANTAJ ÇİZELGESİ'!R2:V2</f>
        <v>#VALUE!</v>
      </c>
      <c r="D1" s="455"/>
      <c r="E1" s="455"/>
      <c r="F1" s="456"/>
      <c r="G1" s="4"/>
      <c r="H1" s="4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I1" s="2"/>
      <c r="AJ1" s="2"/>
      <c r="AK1" s="2"/>
      <c r="AL1" s="2"/>
      <c r="AM1" s="2"/>
      <c r="AN1" s="2"/>
      <c r="AO1" s="2"/>
      <c r="AP1" s="2"/>
      <c r="AQ1" s="2"/>
      <c r="AR1" s="17"/>
      <c r="AS1" s="17"/>
      <c r="AT1" s="2"/>
      <c r="AU1" s="25"/>
      <c r="AV1" s="2"/>
      <c r="AW1" s="2"/>
    </row>
    <row r="2" spans="1:49" ht="18">
      <c r="A2" s="489" t="s">
        <v>14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7"/>
      <c r="P2" s="7"/>
      <c r="Q2" s="7"/>
      <c r="R2" s="7"/>
      <c r="S2" s="7"/>
      <c r="T2" s="7"/>
      <c r="U2" s="7"/>
      <c r="V2" s="7"/>
      <c r="W2" s="7"/>
      <c r="X2" s="7"/>
      <c r="Y2" s="7"/>
      <c r="Z2" s="7"/>
      <c r="AA2" s="7"/>
      <c r="AB2" s="7"/>
      <c r="AC2" s="7"/>
      <c r="AD2" s="7"/>
      <c r="AE2" s="7"/>
      <c r="AF2" s="7"/>
      <c r="AG2" s="7"/>
      <c r="AH2" s="7"/>
      <c r="AI2" s="7"/>
      <c r="AJ2" s="22"/>
      <c r="AK2" s="7"/>
      <c r="AL2" s="148" t="s">
        <v>0</v>
      </c>
      <c r="AM2" s="46" t="e">
        <f>C1</f>
        <v>#VALUE!</v>
      </c>
      <c r="AN2" s="46"/>
      <c r="AO2" s="46"/>
      <c r="AP2" s="149"/>
      <c r="AQ2" s="149"/>
      <c r="AR2" s="49"/>
      <c r="AS2" s="8"/>
      <c r="AT2" s="64" t="s">
        <v>31</v>
      </c>
      <c r="AU2" s="63">
        <v>5.5919999999999997E-2</v>
      </c>
      <c r="AV2" s="7"/>
      <c r="AW2" s="7"/>
    </row>
    <row r="3" spans="1:49" ht="18.75" thickBot="1">
      <c r="A3" s="133"/>
      <c r="B3" s="133"/>
      <c r="C3" s="72" t="s">
        <v>65</v>
      </c>
      <c r="D3" s="73"/>
      <c r="E3" s="73"/>
      <c r="F3" s="73"/>
      <c r="G3" s="73"/>
      <c r="H3" s="73"/>
      <c r="I3" s="73"/>
      <c r="J3" s="73"/>
      <c r="K3" s="73"/>
      <c r="L3" s="73"/>
      <c r="M3" s="73"/>
      <c r="N3" s="73"/>
      <c r="O3" s="73"/>
      <c r="P3" s="73"/>
      <c r="Q3" s="73"/>
      <c r="R3" s="73"/>
      <c r="S3" s="73"/>
      <c r="T3" s="73"/>
      <c r="U3" s="73"/>
      <c r="V3" s="73"/>
      <c r="W3" s="73"/>
      <c r="X3" s="69"/>
      <c r="Y3" s="69"/>
      <c r="Z3" s="69"/>
      <c r="AA3" s="69"/>
      <c r="AB3" s="69"/>
      <c r="AC3" s="69"/>
      <c r="AD3" s="69"/>
      <c r="AE3" s="69"/>
      <c r="AF3" s="69"/>
      <c r="AG3" s="69"/>
      <c r="AH3" s="69"/>
      <c r="AI3" s="69"/>
      <c r="AJ3" s="22"/>
      <c r="AK3" s="7"/>
      <c r="AL3" s="148"/>
      <c r="AM3" s="46"/>
      <c r="AN3" s="46"/>
      <c r="AO3" s="46"/>
      <c r="AP3" s="149"/>
      <c r="AQ3" s="149"/>
      <c r="AR3" s="49"/>
      <c r="AS3" s="8"/>
      <c r="AT3" s="48"/>
      <c r="AU3" s="71"/>
      <c r="AV3" s="7"/>
      <c r="AW3" s="7"/>
    </row>
    <row r="4" spans="1:49" ht="16.5" thickBot="1">
      <c r="A4" s="459" t="s">
        <v>1</v>
      </c>
      <c r="B4" s="461" t="s">
        <v>2</v>
      </c>
      <c r="C4" s="603" t="s">
        <v>3</v>
      </c>
      <c r="D4" s="614" t="e">
        <f>C1</f>
        <v>#VALUE!</v>
      </c>
      <c r="E4" s="615"/>
      <c r="F4" s="615"/>
      <c r="G4" s="615"/>
      <c r="H4" s="615"/>
      <c r="I4" s="615"/>
      <c r="J4" s="615"/>
      <c r="K4" s="615"/>
      <c r="L4" s="615"/>
      <c r="M4" s="615"/>
      <c r="N4" s="615"/>
      <c r="O4" s="615"/>
      <c r="P4" s="615"/>
      <c r="Q4" s="615"/>
      <c r="R4" s="615"/>
      <c r="S4" s="615"/>
      <c r="T4" s="615"/>
      <c r="U4" s="615"/>
      <c r="V4" s="615"/>
      <c r="W4" s="615"/>
      <c r="X4" s="615"/>
      <c r="Y4" s="615"/>
      <c r="Z4" s="615"/>
      <c r="AA4" s="615"/>
      <c r="AB4" s="615"/>
      <c r="AC4" s="615"/>
      <c r="AD4" s="615"/>
      <c r="AE4" s="615"/>
      <c r="AF4" s="615"/>
      <c r="AG4" s="615"/>
      <c r="AH4" s="616"/>
      <c r="AI4" s="84"/>
      <c r="AJ4" s="18"/>
      <c r="AK4" s="20"/>
      <c r="AL4" s="21"/>
      <c r="AM4" s="21"/>
      <c r="AN4" s="21"/>
      <c r="AO4" s="21"/>
      <c r="AP4" s="611" t="s">
        <v>5</v>
      </c>
      <c r="AQ4" s="612"/>
      <c r="AR4" s="612"/>
      <c r="AS4" s="613"/>
      <c r="AT4" s="16"/>
      <c r="AU4" s="21"/>
      <c r="AV4" s="20"/>
      <c r="AW4" s="21"/>
    </row>
    <row r="5" spans="1:49" ht="63">
      <c r="A5" s="460"/>
      <c r="B5" s="462"/>
      <c r="C5" s="462"/>
      <c r="D5" s="134" t="s">
        <v>40</v>
      </c>
      <c r="E5" s="134" t="s">
        <v>41</v>
      </c>
      <c r="F5" s="134" t="s">
        <v>42</v>
      </c>
      <c r="G5" s="134" t="s">
        <v>43</v>
      </c>
      <c r="H5" s="134" t="s">
        <v>44</v>
      </c>
      <c r="I5" s="134" t="s">
        <v>45</v>
      </c>
      <c r="J5" s="134" t="s">
        <v>37</v>
      </c>
      <c r="K5" s="134" t="s">
        <v>40</v>
      </c>
      <c r="L5" s="134" t="s">
        <v>41</v>
      </c>
      <c r="M5" s="134" t="s">
        <v>42</v>
      </c>
      <c r="N5" s="134" t="s">
        <v>43</v>
      </c>
      <c r="O5" s="134" t="s">
        <v>44</v>
      </c>
      <c r="P5" s="134" t="s">
        <v>45</v>
      </c>
      <c r="Q5" s="134" t="s">
        <v>37</v>
      </c>
      <c r="R5" s="134" t="s">
        <v>40</v>
      </c>
      <c r="S5" s="134" t="s">
        <v>41</v>
      </c>
      <c r="T5" s="134" t="s">
        <v>42</v>
      </c>
      <c r="U5" s="134" t="s">
        <v>43</v>
      </c>
      <c r="V5" s="134" t="s">
        <v>44</v>
      </c>
      <c r="W5" s="134" t="s">
        <v>45</v>
      </c>
      <c r="X5" s="134" t="s">
        <v>37</v>
      </c>
      <c r="Y5" s="134" t="s">
        <v>40</v>
      </c>
      <c r="Z5" s="134" t="s">
        <v>41</v>
      </c>
      <c r="AA5" s="134" t="s">
        <v>42</v>
      </c>
      <c r="AB5" s="134" t="s">
        <v>43</v>
      </c>
      <c r="AC5" s="134" t="s">
        <v>44</v>
      </c>
      <c r="AD5" s="134" t="s">
        <v>45</v>
      </c>
      <c r="AE5" s="134" t="s">
        <v>37</v>
      </c>
      <c r="AF5" s="134" t="s">
        <v>40</v>
      </c>
      <c r="AG5" s="134" t="s">
        <v>41</v>
      </c>
      <c r="AH5" s="134" t="s">
        <v>42</v>
      </c>
      <c r="AI5" s="75"/>
      <c r="AJ5" s="9"/>
      <c r="AK5" s="469" t="s">
        <v>12</v>
      </c>
      <c r="AL5" s="475" t="s">
        <v>2</v>
      </c>
      <c r="AM5" s="471" t="s">
        <v>4</v>
      </c>
      <c r="AN5" s="477" t="s">
        <v>28</v>
      </c>
      <c r="AO5" s="477" t="s">
        <v>29</v>
      </c>
      <c r="AP5" s="477" t="s">
        <v>27</v>
      </c>
      <c r="AQ5" s="481" t="s">
        <v>16</v>
      </c>
      <c r="AR5" s="479" t="s">
        <v>34</v>
      </c>
      <c r="AS5" s="479" t="s">
        <v>26</v>
      </c>
      <c r="AT5" s="477" t="s">
        <v>7</v>
      </c>
      <c r="AU5" s="483" t="s">
        <v>6</v>
      </c>
      <c r="AV5" s="471" t="s">
        <v>17</v>
      </c>
      <c r="AW5" s="473" t="s">
        <v>1</v>
      </c>
    </row>
    <row r="6" spans="1:49">
      <c r="A6" s="460"/>
      <c r="B6" s="462"/>
      <c r="C6" s="462"/>
      <c r="D6" s="23">
        <v>1</v>
      </c>
      <c r="E6" s="23">
        <v>2</v>
      </c>
      <c r="F6" s="23">
        <v>3</v>
      </c>
      <c r="G6" s="23">
        <v>4</v>
      </c>
      <c r="H6" s="23">
        <v>5</v>
      </c>
      <c r="I6" s="23">
        <v>6</v>
      </c>
      <c r="J6" s="23">
        <v>7</v>
      </c>
      <c r="K6" s="23">
        <v>8</v>
      </c>
      <c r="L6" s="23">
        <v>9</v>
      </c>
      <c r="M6" s="23">
        <v>10</v>
      </c>
      <c r="N6" s="23">
        <v>11</v>
      </c>
      <c r="O6" s="23">
        <v>12</v>
      </c>
      <c r="P6" s="23">
        <v>13</v>
      </c>
      <c r="Q6" s="23">
        <v>14</v>
      </c>
      <c r="R6" s="23">
        <v>15</v>
      </c>
      <c r="S6" s="23">
        <v>16</v>
      </c>
      <c r="T6" s="23">
        <v>17</v>
      </c>
      <c r="U6" s="23">
        <v>18</v>
      </c>
      <c r="V6" s="23">
        <v>19</v>
      </c>
      <c r="W6" s="23">
        <v>20</v>
      </c>
      <c r="X6" s="23">
        <v>21</v>
      </c>
      <c r="Y6" s="23">
        <v>22</v>
      </c>
      <c r="Z6" s="23">
        <v>23</v>
      </c>
      <c r="AA6" s="23">
        <v>24</v>
      </c>
      <c r="AB6" s="23">
        <v>25</v>
      </c>
      <c r="AC6" s="23">
        <v>26</v>
      </c>
      <c r="AD6" s="23">
        <v>27</v>
      </c>
      <c r="AE6" s="23">
        <v>28</v>
      </c>
      <c r="AF6" s="23">
        <v>29</v>
      </c>
      <c r="AG6" s="23">
        <v>30</v>
      </c>
      <c r="AH6" s="23">
        <v>31</v>
      </c>
      <c r="AI6" s="24" t="s">
        <v>18</v>
      </c>
      <c r="AJ6" s="19"/>
      <c r="AK6" s="470"/>
      <c r="AL6" s="476"/>
      <c r="AM6" s="472"/>
      <c r="AN6" s="478"/>
      <c r="AO6" s="478"/>
      <c r="AP6" s="478"/>
      <c r="AQ6" s="482"/>
      <c r="AR6" s="480"/>
      <c r="AS6" s="480"/>
      <c r="AT6" s="478"/>
      <c r="AU6" s="484"/>
      <c r="AV6" s="472"/>
      <c r="AW6" s="474"/>
    </row>
    <row r="7" spans="1:49" ht="39">
      <c r="A7" s="67">
        <v>1</v>
      </c>
      <c r="B7" s="65" t="s">
        <v>30</v>
      </c>
      <c r="C7" s="135" t="s">
        <v>66</v>
      </c>
      <c r="D7" s="136"/>
      <c r="E7" s="136"/>
      <c r="F7" s="136"/>
      <c r="G7" s="136"/>
      <c r="H7" s="136"/>
      <c r="I7" s="136"/>
      <c r="J7" s="97">
        <v>4</v>
      </c>
      <c r="K7" s="97"/>
      <c r="L7" s="97">
        <v>4</v>
      </c>
      <c r="M7" s="97">
        <v>2</v>
      </c>
      <c r="N7" s="97"/>
      <c r="O7" s="139"/>
      <c r="P7" s="139"/>
      <c r="Q7" s="97">
        <v>4</v>
      </c>
      <c r="R7" s="97"/>
      <c r="S7" s="97">
        <v>4</v>
      </c>
      <c r="T7" s="97"/>
      <c r="U7" s="97">
        <v>2</v>
      </c>
      <c r="V7" s="139"/>
      <c r="W7" s="139"/>
      <c r="X7" s="97">
        <v>4</v>
      </c>
      <c r="Y7" s="97">
        <v>4</v>
      </c>
      <c r="Z7" s="97"/>
      <c r="AA7" s="97">
        <v>2</v>
      </c>
      <c r="AB7" s="97"/>
      <c r="AC7" s="139"/>
      <c r="AD7" s="139"/>
      <c r="AE7" s="97">
        <v>4</v>
      </c>
      <c r="AF7" s="97">
        <v>4</v>
      </c>
      <c r="AG7" s="97"/>
      <c r="AH7" s="97">
        <v>2</v>
      </c>
      <c r="AI7" s="150">
        <f>SUM(D7:AH7)</f>
        <v>40</v>
      </c>
      <c r="AJ7" s="26"/>
      <c r="AK7" s="79">
        <v>1</v>
      </c>
      <c r="AL7" s="76" t="str">
        <f>B7</f>
        <v>A.Cengiz BİRDAL</v>
      </c>
      <c r="AM7" s="77">
        <f>AI7</f>
        <v>40</v>
      </c>
      <c r="AN7" s="74">
        <f>AU2</f>
        <v>5.5919999999999997E-2</v>
      </c>
      <c r="AO7" s="78">
        <v>150</v>
      </c>
      <c r="AP7" s="30">
        <f>PRODUCT(AM7,AN7)*AO7</f>
        <v>335.51999999999992</v>
      </c>
      <c r="AQ7" s="27">
        <v>20</v>
      </c>
      <c r="AR7" s="57">
        <f>PRODUCT(AP7,AQ7)/100</f>
        <v>67.103999999999985</v>
      </c>
      <c r="AS7" s="58">
        <f>PRODUCT(AP7,0.006)</f>
        <v>2.0131199999999998</v>
      </c>
      <c r="AT7" s="44">
        <f>(AR7+AS7)</f>
        <v>69.117119999999986</v>
      </c>
      <c r="AU7" s="62">
        <f>(AP7-AT7)</f>
        <v>266.40287999999993</v>
      </c>
      <c r="AV7" s="29"/>
      <c r="AW7" s="68"/>
    </row>
    <row r="8" spans="1:49" ht="26.25">
      <c r="A8" s="67">
        <v>2</v>
      </c>
      <c r="B8" s="65" t="s">
        <v>47</v>
      </c>
      <c r="C8" s="135" t="s">
        <v>60</v>
      </c>
      <c r="D8" s="136"/>
      <c r="E8" s="136"/>
      <c r="F8" s="136"/>
      <c r="G8" s="136"/>
      <c r="H8" s="136"/>
      <c r="I8" s="136"/>
      <c r="J8" s="97">
        <v>0</v>
      </c>
      <c r="K8" s="97">
        <v>4</v>
      </c>
      <c r="L8" s="97"/>
      <c r="M8" s="97">
        <v>4</v>
      </c>
      <c r="N8" s="97"/>
      <c r="O8" s="139"/>
      <c r="P8" s="139"/>
      <c r="Q8" s="97" t="s">
        <v>67</v>
      </c>
      <c r="R8" s="97"/>
      <c r="S8" s="97"/>
      <c r="T8" s="97"/>
      <c r="U8" s="97"/>
      <c r="V8" s="139"/>
      <c r="W8" s="139"/>
      <c r="X8" s="97"/>
      <c r="Y8" s="97">
        <v>4</v>
      </c>
      <c r="Z8" s="97">
        <v>4</v>
      </c>
      <c r="AA8" s="97">
        <v>0</v>
      </c>
      <c r="AB8" s="97"/>
      <c r="AC8" s="139"/>
      <c r="AD8" s="139"/>
      <c r="AE8" s="97">
        <v>4</v>
      </c>
      <c r="AF8" s="97">
        <v>2</v>
      </c>
      <c r="AG8" s="97"/>
      <c r="AH8" s="97"/>
      <c r="AI8" s="150">
        <f>SUM(D8:AH8)</f>
        <v>22</v>
      </c>
      <c r="AJ8" s="26"/>
      <c r="AK8" s="79">
        <v>2</v>
      </c>
      <c r="AL8" s="76" t="str">
        <f>B8</f>
        <v>Elmira TAN ŞUR</v>
      </c>
      <c r="AM8" s="77">
        <f>AI8</f>
        <v>22</v>
      </c>
      <c r="AN8" s="74">
        <f>AU2</f>
        <v>5.5919999999999997E-2</v>
      </c>
      <c r="AO8" s="78">
        <v>150</v>
      </c>
      <c r="AP8" s="30">
        <f>PRODUCT(AM8,AN8)*AO8</f>
        <v>184.536</v>
      </c>
      <c r="AQ8" s="27">
        <v>20</v>
      </c>
      <c r="AR8" s="57">
        <f>PRODUCT(AP8,AQ8)/100</f>
        <v>36.907200000000003</v>
      </c>
      <c r="AS8" s="58">
        <f>PRODUCT(AP8,0.006)</f>
        <v>1.107216</v>
      </c>
      <c r="AT8" s="44">
        <f>(AR8+AS8)</f>
        <v>38.014416000000004</v>
      </c>
      <c r="AU8" s="62">
        <f>(AP8-AT8)</f>
        <v>146.52158399999999</v>
      </c>
      <c r="AV8" s="29"/>
      <c r="AW8" s="68"/>
    </row>
    <row r="9" spans="1:49" ht="28.5" customHeight="1">
      <c r="A9" s="67">
        <v>3</v>
      </c>
      <c r="B9" s="65" t="s">
        <v>61</v>
      </c>
      <c r="C9" s="135" t="s">
        <v>63</v>
      </c>
      <c r="D9" s="136"/>
      <c r="E9" s="136"/>
      <c r="F9" s="136"/>
      <c r="G9" s="136"/>
      <c r="H9" s="136"/>
      <c r="I9" s="136"/>
      <c r="J9" s="97"/>
      <c r="K9" s="97">
        <v>0</v>
      </c>
      <c r="L9" s="97"/>
      <c r="M9" s="97"/>
      <c r="N9" s="97"/>
      <c r="O9" s="139"/>
      <c r="P9" s="139"/>
      <c r="Q9" s="97"/>
      <c r="R9" s="97">
        <v>0</v>
      </c>
      <c r="S9" s="97"/>
      <c r="T9" s="97">
        <v>4</v>
      </c>
      <c r="U9" s="97"/>
      <c r="V9" s="139"/>
      <c r="W9" s="139"/>
      <c r="X9" s="97"/>
      <c r="Y9" s="97"/>
      <c r="Z9" s="97"/>
      <c r="AA9" s="97">
        <v>0</v>
      </c>
      <c r="AB9" s="97">
        <v>4</v>
      </c>
      <c r="AC9" s="139"/>
      <c r="AD9" s="139"/>
      <c r="AE9" s="97"/>
      <c r="AF9" s="97"/>
      <c r="AG9" s="97">
        <v>0</v>
      </c>
      <c r="AH9" s="89">
        <v>4</v>
      </c>
      <c r="AI9" s="150">
        <f>SUM(D9:AH9)</f>
        <v>12</v>
      </c>
      <c r="AJ9" s="26"/>
      <c r="AK9" s="79">
        <v>3</v>
      </c>
      <c r="AL9" s="76" t="str">
        <f>B9</f>
        <v>Songül SITACI</v>
      </c>
      <c r="AM9" s="77">
        <f>AI9</f>
        <v>12</v>
      </c>
      <c r="AN9" s="74">
        <f>AU2</f>
        <v>5.5919999999999997E-2</v>
      </c>
      <c r="AO9" s="78">
        <v>150</v>
      </c>
      <c r="AP9" s="30">
        <f>PRODUCT(AM9,AN9)*AO9</f>
        <v>100.65599999999999</v>
      </c>
      <c r="AQ9" s="27">
        <v>20</v>
      </c>
      <c r="AR9" s="57">
        <f>PRODUCT(AP9,AQ9)/100</f>
        <v>20.1312</v>
      </c>
      <c r="AS9" s="58">
        <f>PRODUCT(AP9,0.006)</f>
        <v>0.60393599999999992</v>
      </c>
      <c r="AT9" s="44">
        <f>(AR9+AS9)</f>
        <v>20.735136000000001</v>
      </c>
      <c r="AU9" s="62">
        <f>(AP9-AT9)</f>
        <v>79.920863999999995</v>
      </c>
      <c r="AV9" s="29"/>
      <c r="AW9" s="68"/>
    </row>
    <row r="10" spans="1:49" ht="28.5" customHeight="1">
      <c r="A10" s="137">
        <v>4</v>
      </c>
      <c r="B10" s="65" t="s">
        <v>62</v>
      </c>
      <c r="C10" s="135" t="s">
        <v>64</v>
      </c>
      <c r="D10" s="136"/>
      <c r="E10" s="136"/>
      <c r="F10" s="136"/>
      <c r="G10" s="136"/>
      <c r="H10" s="136"/>
      <c r="I10" s="136"/>
      <c r="J10" s="89">
        <v>2</v>
      </c>
      <c r="K10" s="97"/>
      <c r="L10" s="97"/>
      <c r="M10" s="97">
        <v>2</v>
      </c>
      <c r="N10" s="97"/>
      <c r="O10" s="139"/>
      <c r="P10" s="139"/>
      <c r="Q10" s="97"/>
      <c r="R10" s="97">
        <v>4</v>
      </c>
      <c r="S10" s="97"/>
      <c r="T10" s="97">
        <v>4</v>
      </c>
      <c r="U10" s="97"/>
      <c r="V10" s="139"/>
      <c r="W10" s="139"/>
      <c r="X10" s="97">
        <v>4</v>
      </c>
      <c r="Y10" s="97"/>
      <c r="Z10" s="97"/>
      <c r="AA10" s="97"/>
      <c r="AB10" s="97"/>
      <c r="AC10" s="139"/>
      <c r="AD10" s="139"/>
      <c r="AE10" s="97"/>
      <c r="AF10" s="97"/>
      <c r="AG10" s="97"/>
      <c r="AH10" s="97">
        <v>2</v>
      </c>
      <c r="AI10" s="150">
        <f>SUM(D10:AH10)</f>
        <v>18</v>
      </c>
      <c r="AJ10" s="26"/>
      <c r="AK10" s="79">
        <v>4</v>
      </c>
      <c r="AL10" s="65" t="s">
        <v>62</v>
      </c>
      <c r="AM10" s="77">
        <f>AI10</f>
        <v>18</v>
      </c>
      <c r="AN10" s="74">
        <f>AU2</f>
        <v>5.5919999999999997E-2</v>
      </c>
      <c r="AO10" s="78">
        <v>150</v>
      </c>
      <c r="AP10" s="30">
        <f>PRODUCT(AM10,AN10)*AO10</f>
        <v>150.98399999999998</v>
      </c>
      <c r="AQ10" s="27">
        <v>20</v>
      </c>
      <c r="AR10" s="57">
        <f>PRODUCT(AP10,AQ10)/100</f>
        <v>30.196799999999993</v>
      </c>
      <c r="AS10" s="58">
        <f>PRODUCT(AP10,0.006)</f>
        <v>0.90590399999999993</v>
      </c>
      <c r="AT10" s="44">
        <f>(AR10+AS10)</f>
        <v>31.102703999999992</v>
      </c>
      <c r="AU10" s="62">
        <f>(AP10-AT10)</f>
        <v>119.88129599999999</v>
      </c>
      <c r="AV10" s="29"/>
      <c r="AW10" s="68"/>
    </row>
    <row r="11" spans="1:49" ht="16.5" thickBot="1">
      <c r="A11" s="11"/>
      <c r="B11" s="61" t="s">
        <v>23</v>
      </c>
      <c r="C11" s="32"/>
      <c r="D11" s="43"/>
      <c r="E11" s="43"/>
      <c r="F11" s="43"/>
      <c r="G11" s="43"/>
      <c r="H11" s="43"/>
      <c r="I11" s="43"/>
      <c r="J11" s="43"/>
      <c r="K11" s="2"/>
      <c r="L11" s="2"/>
      <c r="M11" s="2"/>
      <c r="N11" s="10"/>
      <c r="O11" s="10"/>
      <c r="P11" s="10"/>
      <c r="Q11" s="2"/>
      <c r="R11" s="43"/>
      <c r="S11" s="43"/>
      <c r="T11" s="31"/>
      <c r="U11" s="31"/>
      <c r="V11" s="43"/>
      <c r="W11" s="43"/>
      <c r="X11" s="43"/>
      <c r="Y11" s="43"/>
      <c r="Z11" s="43"/>
      <c r="AA11" s="2"/>
      <c r="AB11" s="2"/>
      <c r="AC11" s="2"/>
      <c r="AD11" s="10"/>
      <c r="AE11" s="10"/>
      <c r="AF11" s="10"/>
      <c r="AG11" s="10"/>
      <c r="AH11" s="10"/>
      <c r="AI11" s="2"/>
      <c r="AJ11" s="2"/>
      <c r="AK11" s="80"/>
      <c r="AL11" s="81" t="s">
        <v>8</v>
      </c>
      <c r="AM11" s="140">
        <f>SUM(AM7:AM9)</f>
        <v>74</v>
      </c>
      <c r="AN11" s="141"/>
      <c r="AO11" s="141"/>
      <c r="AP11" s="142">
        <f>SUM(AP7:AP9)</f>
        <v>620.71199999999988</v>
      </c>
      <c r="AQ11" s="143"/>
      <c r="AR11" s="144">
        <f>SUM(AR7:AR9)</f>
        <v>124.14239999999998</v>
      </c>
      <c r="AS11" s="144">
        <f>SUM(AS7:AS9)</f>
        <v>3.724272</v>
      </c>
      <c r="AT11" s="141">
        <f>SUM(AT7:AT9)</f>
        <v>127.86667199999998</v>
      </c>
      <c r="AU11" s="145">
        <f>SUM(AU7:AU9)</f>
        <v>492.84532799999994</v>
      </c>
      <c r="AV11" s="146"/>
      <c r="AW11" s="147"/>
    </row>
    <row r="12" spans="1:49">
      <c r="A12" s="11"/>
      <c r="B12" s="61" t="s">
        <v>24</v>
      </c>
      <c r="C12" s="32"/>
      <c r="D12" s="43"/>
      <c r="E12" s="43"/>
      <c r="F12" s="43"/>
      <c r="G12" s="43"/>
      <c r="H12" s="43"/>
      <c r="I12" s="43"/>
      <c r="J12" s="43"/>
      <c r="K12" s="2"/>
      <c r="L12" s="2"/>
      <c r="M12" s="2"/>
      <c r="N12" s="10"/>
      <c r="O12" s="10"/>
      <c r="P12" s="10"/>
      <c r="Q12" s="2"/>
      <c r="R12" s="43"/>
      <c r="S12" s="43"/>
      <c r="T12" s="31"/>
      <c r="U12" s="31"/>
      <c r="V12" s="43"/>
      <c r="W12" s="43"/>
      <c r="X12" s="43"/>
      <c r="Y12" s="43"/>
      <c r="Z12" s="2"/>
      <c r="AA12" s="2"/>
      <c r="AB12" s="2"/>
      <c r="AC12" s="2"/>
      <c r="AD12" s="10"/>
      <c r="AE12" s="10"/>
      <c r="AF12" s="10"/>
      <c r="AG12" s="10"/>
      <c r="AH12" s="10"/>
      <c r="AI12" s="31"/>
      <c r="AJ12" s="13"/>
      <c r="AK12" s="31"/>
      <c r="AL12" s="2"/>
      <c r="AM12" s="32"/>
      <c r="AN12" s="53"/>
      <c r="AO12" s="53"/>
      <c r="AP12" s="2"/>
      <c r="AQ12" s="2"/>
      <c r="AR12" s="2"/>
      <c r="AS12" s="54"/>
      <c r="AT12" s="54"/>
      <c r="AU12" s="2"/>
      <c r="AV12" s="55"/>
      <c r="AW12" s="60"/>
    </row>
    <row r="13" spans="1:49">
      <c r="A13" s="2"/>
      <c r="B13" s="61" t="s">
        <v>25</v>
      </c>
      <c r="C13" s="35"/>
      <c r="D13" s="36"/>
      <c r="E13" s="36"/>
      <c r="F13" s="36"/>
      <c r="G13" s="36"/>
      <c r="H13" s="36"/>
      <c r="I13" s="2"/>
      <c r="J13" s="2"/>
      <c r="K13" s="2"/>
      <c r="L13" s="2"/>
      <c r="M13" s="2"/>
      <c r="N13" s="10"/>
      <c r="O13" s="10"/>
      <c r="P13" s="10"/>
      <c r="Q13" s="2"/>
      <c r="R13" s="2"/>
      <c r="S13" s="36"/>
      <c r="T13" s="39"/>
      <c r="U13" s="39"/>
      <c r="V13" s="36"/>
      <c r="W13" s="36"/>
      <c r="X13" s="36"/>
      <c r="Y13" s="36"/>
      <c r="Z13" s="2"/>
      <c r="AA13" s="2"/>
      <c r="AB13" s="2"/>
      <c r="AC13" s="2"/>
      <c r="AD13" s="10"/>
      <c r="AE13" s="10"/>
      <c r="AF13" s="10"/>
      <c r="AG13" s="10"/>
      <c r="AH13" s="10"/>
      <c r="AI13" s="2"/>
      <c r="AJ13" s="2"/>
      <c r="AK13" s="2"/>
      <c r="AL13" s="2"/>
      <c r="AM13" s="40"/>
      <c r="AN13" s="41"/>
      <c r="AO13" s="41"/>
      <c r="AP13" s="2"/>
      <c r="AQ13" s="2"/>
      <c r="AR13" s="2"/>
      <c r="AS13" s="41"/>
      <c r="AT13" s="41"/>
      <c r="AU13" s="2"/>
      <c r="AV13" s="50"/>
      <c r="AW13" s="50"/>
    </row>
    <row r="14" spans="1:49" ht="14.25">
      <c r="A14" s="2"/>
      <c r="B14" s="32" t="s">
        <v>9</v>
      </c>
      <c r="C14" s="28"/>
      <c r="D14" s="14"/>
      <c r="E14" s="14"/>
      <c r="F14" s="14"/>
      <c r="G14" s="14"/>
      <c r="H14" s="14"/>
      <c r="I14" s="14"/>
      <c r="J14" s="14"/>
      <c r="K14" s="597" t="s">
        <v>10</v>
      </c>
      <c r="L14" s="597"/>
      <c r="M14" s="597"/>
      <c r="N14" s="597"/>
      <c r="O14" s="597"/>
      <c r="P14" s="597"/>
      <c r="Q14" s="597"/>
      <c r="R14" s="14"/>
      <c r="S14" s="14"/>
      <c r="T14" s="14"/>
      <c r="U14" s="14"/>
      <c r="V14" s="14"/>
      <c r="W14" s="14"/>
      <c r="X14" s="14"/>
      <c r="Y14" s="14"/>
      <c r="Z14" s="598" t="s">
        <v>59</v>
      </c>
      <c r="AA14" s="598"/>
      <c r="AB14" s="598"/>
      <c r="AC14" s="598"/>
      <c r="AD14" s="598"/>
      <c r="AE14" s="598"/>
      <c r="AF14" s="598"/>
      <c r="AG14" s="598"/>
      <c r="AH14" s="598"/>
      <c r="AI14" s="2"/>
      <c r="AJ14" s="2"/>
      <c r="AK14" s="2"/>
      <c r="AL14" s="2"/>
      <c r="AM14" s="2"/>
      <c r="AN14" s="2"/>
      <c r="AO14" s="2"/>
      <c r="AP14" s="11"/>
      <c r="AQ14" s="11"/>
      <c r="AR14" s="11"/>
      <c r="AS14" s="2"/>
      <c r="AT14" s="2"/>
      <c r="AU14" s="2"/>
      <c r="AV14" s="59"/>
      <c r="AW14" s="2"/>
    </row>
    <row r="15" spans="1:49" ht="15.75">
      <c r="A15" s="2"/>
      <c r="B15" s="51" t="s">
        <v>13</v>
      </c>
      <c r="C15" s="2"/>
      <c r="D15" s="2"/>
      <c r="E15" s="2"/>
      <c r="F15" s="2"/>
      <c r="G15" s="2"/>
      <c r="H15" s="2"/>
      <c r="I15" s="487" t="s">
        <v>46</v>
      </c>
      <c r="J15" s="487"/>
      <c r="K15" s="487"/>
      <c r="L15" s="487"/>
      <c r="M15" s="487"/>
      <c r="N15" s="487"/>
      <c r="O15" s="487"/>
      <c r="P15" s="487"/>
      <c r="Q15" s="487"/>
      <c r="R15" s="487"/>
      <c r="S15" s="2"/>
      <c r="T15" s="2"/>
      <c r="U15" s="2"/>
      <c r="V15" s="2"/>
      <c r="W15" s="2"/>
      <c r="X15" s="2"/>
      <c r="Y15" s="2"/>
      <c r="Z15" s="487" t="s">
        <v>30</v>
      </c>
      <c r="AA15" s="487"/>
      <c r="AB15" s="487"/>
      <c r="AC15" s="487"/>
      <c r="AD15" s="487"/>
      <c r="AE15" s="487"/>
      <c r="AF15" s="487"/>
      <c r="AG15" s="487"/>
      <c r="AH15" s="487"/>
      <c r="AI15" s="2"/>
      <c r="AJ15" s="2"/>
      <c r="AK15" s="2"/>
      <c r="AL15" s="32" t="s">
        <v>9</v>
      </c>
      <c r="AM15" s="2"/>
      <c r="AN15" s="2"/>
      <c r="AO15" s="2"/>
      <c r="AP15" s="486" t="s">
        <v>10</v>
      </c>
      <c r="AQ15" s="486"/>
      <c r="AR15" s="486"/>
      <c r="AS15" s="2"/>
      <c r="AT15" s="2"/>
      <c r="AU15" s="56" t="s">
        <v>21</v>
      </c>
      <c r="AV15" s="2"/>
      <c r="AW15" s="2"/>
    </row>
    <row r="16" spans="1:49" ht="15.75">
      <c r="A16" s="2"/>
      <c r="B16" s="2"/>
      <c r="C16" s="6"/>
      <c r="D16" s="2"/>
      <c r="E16" s="2"/>
      <c r="F16" s="2"/>
      <c r="G16" s="2"/>
      <c r="H16" s="2"/>
      <c r="I16" s="2"/>
      <c r="J16" s="2"/>
      <c r="K16" s="2"/>
      <c r="L16" s="2"/>
      <c r="M16" s="2"/>
      <c r="N16" s="10"/>
      <c r="O16" s="10"/>
      <c r="P16" s="10"/>
      <c r="Q16" s="2"/>
      <c r="R16" s="2"/>
      <c r="S16" s="2"/>
      <c r="T16" s="2"/>
      <c r="U16" s="2"/>
      <c r="V16" s="10"/>
      <c r="W16" s="10"/>
      <c r="X16" s="10"/>
      <c r="Y16" s="2"/>
      <c r="Z16" s="2"/>
      <c r="AA16" s="2"/>
      <c r="AB16" s="2"/>
      <c r="AC16" s="2"/>
      <c r="AD16" s="10"/>
      <c r="AE16" s="10"/>
      <c r="AF16" s="10"/>
      <c r="AG16" s="10"/>
      <c r="AH16" s="10"/>
      <c r="AI16" s="45" t="s">
        <v>19</v>
      </c>
      <c r="AJ16" s="2"/>
      <c r="AK16" s="2"/>
      <c r="AL16" s="51" t="s">
        <v>13</v>
      </c>
      <c r="AM16" s="42"/>
      <c r="AN16" s="42"/>
      <c r="AO16" s="42"/>
      <c r="AP16" s="487" t="s">
        <v>30</v>
      </c>
      <c r="AQ16" s="487"/>
      <c r="AR16" s="487"/>
      <c r="AS16" s="42"/>
      <c r="AT16" s="42"/>
      <c r="AU16" s="52" t="s">
        <v>20</v>
      </c>
      <c r="AV16" s="42"/>
      <c r="AW16" s="42"/>
    </row>
  </sheetData>
  <mergeCells count="26">
    <mergeCell ref="C1:F1"/>
    <mergeCell ref="A2:N2"/>
    <mergeCell ref="A4:A6"/>
    <mergeCell ref="B4:B6"/>
    <mergeCell ref="C4:C6"/>
    <mergeCell ref="D4:AH4"/>
    <mergeCell ref="AP4:AS4"/>
    <mergeCell ref="AK5:AK6"/>
    <mergeCell ref="AL5:AL6"/>
    <mergeCell ref="AM5:AM6"/>
    <mergeCell ref="AN5:AN6"/>
    <mergeCell ref="AO5:AO6"/>
    <mergeCell ref="I15:R15"/>
    <mergeCell ref="Z15:AH15"/>
    <mergeCell ref="AP15:AR15"/>
    <mergeCell ref="AV5:AV6"/>
    <mergeCell ref="AW5:AW6"/>
    <mergeCell ref="K14:Q14"/>
    <mergeCell ref="Z14:AH14"/>
    <mergeCell ref="AP16:AR16"/>
    <mergeCell ref="AT5:AT6"/>
    <mergeCell ref="AU5:AU6"/>
    <mergeCell ref="AP5:AP6"/>
    <mergeCell ref="AQ5:AQ6"/>
    <mergeCell ref="AR5:AR6"/>
    <mergeCell ref="AS5:AS6"/>
  </mergeCells>
  <conditionalFormatting sqref="AW12 AW7:AW10 A7:B10 AK7:AL10">
    <cfRule type="expression" dxfId="56" priority="9" stopIfTrue="1">
      <formula>$A7=""</formula>
    </cfRule>
  </conditionalFormatting>
  <conditionalFormatting sqref="D7:AI10 AM7:AM10">
    <cfRule type="expression" dxfId="55" priority="6" stopIfTrue="1">
      <formula>AND(#REF!="Ders",$B7&gt;"")</formula>
    </cfRule>
    <cfRule type="expression" dxfId="54" priority="7" stopIfTrue="1">
      <formula>AND(OR(#REF!=6,#REF!=7),$B7&gt;"")</formula>
    </cfRule>
    <cfRule type="expression" dxfId="53" priority="8" stopIfTrue="1">
      <formula>$B7=""</formula>
    </cfRule>
  </conditionalFormatting>
  <conditionalFormatting sqref="AV7:AV10">
    <cfRule type="expression" dxfId="52" priority="5" stopIfTrue="1">
      <formula>$AL7=""</formula>
    </cfRule>
  </conditionalFormatting>
  <conditionalFormatting sqref="AI6:AJ6">
    <cfRule type="cellIs" dxfId="51" priority="3" stopIfTrue="1" operator="equal">
      <formula>"Haz."</formula>
    </cfRule>
    <cfRule type="expression" dxfId="50" priority="4" stopIfTrue="1">
      <formula>#REF!&gt;5</formula>
    </cfRule>
  </conditionalFormatting>
  <conditionalFormatting sqref="AV14">
    <cfRule type="expression" dxfId="49" priority="2" stopIfTrue="1">
      <formula>$A11=""</formula>
    </cfRule>
  </conditionalFormatting>
  <conditionalFormatting sqref="C7:C10">
    <cfRule type="expression" dxfId="48" priority="1" stopIfTrue="1">
      <formula>#REF!=""</formula>
    </cfRule>
  </conditionalFormatting>
  <pageMargins left="0.7" right="0.7" top="0.75" bottom="0.75" header="0.3" footer="0.3"/>
  <pageSetup paperSize="9" scale="85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BT30"/>
  <sheetViews>
    <sheetView workbookViewId="0">
      <selection activeCell="W14" sqref="W14:AC14"/>
    </sheetView>
  </sheetViews>
  <sheetFormatPr defaultRowHeight="11.25"/>
  <cols>
    <col min="1" max="1" width="2.42578125" style="2" customWidth="1"/>
    <col min="2" max="2" width="9.7109375" style="2" customWidth="1"/>
    <col min="3" max="3" width="9.42578125" style="6" customWidth="1"/>
    <col min="4" max="4" width="2.140625" style="2" customWidth="1"/>
    <col min="5" max="7" width="2.42578125" style="2" customWidth="1"/>
    <col min="8" max="8" width="2.85546875" style="2" customWidth="1"/>
    <col min="9" max="13" width="2.42578125" style="2" customWidth="1"/>
    <col min="14" max="23" width="2.42578125" style="10" customWidth="1"/>
    <col min="24" max="28" width="2.42578125" style="2" customWidth="1"/>
    <col min="29" max="29" width="2.42578125" style="10" customWidth="1"/>
    <col min="30" max="31" width="2.5703125" style="10" customWidth="1"/>
    <col min="32" max="34" width="2.42578125" style="2" customWidth="1"/>
    <col min="35" max="35" width="3.42578125" style="2" customWidth="1"/>
    <col min="36" max="36" width="4.5703125" style="2" customWidth="1"/>
    <col min="37" max="37" width="8.5703125" style="10" customWidth="1"/>
    <col min="38" max="38" width="6.140625" style="10" customWidth="1"/>
    <col min="39" max="39" width="4.7109375" style="10" customWidth="1"/>
    <col min="40" max="41" width="4.140625" style="10" customWidth="1"/>
    <col min="42" max="42" width="4.85546875" style="2" customWidth="1"/>
    <col min="43" max="43" width="6.7109375" style="2" customWidth="1"/>
    <col min="44" max="44" width="10.7109375" style="2" customWidth="1"/>
    <col min="45" max="45" width="25.28515625" style="2" hidden="1" customWidth="1"/>
    <col min="46" max="46" width="8.140625" style="2" bestFit="1" customWidth="1"/>
    <col min="47" max="47" width="8.85546875" style="2" bestFit="1" customWidth="1"/>
    <col min="48" max="48" width="6.42578125" style="2" customWidth="1"/>
    <col min="49" max="49" width="7.42578125" style="2" customWidth="1"/>
    <col min="50" max="50" width="15.5703125" style="2" customWidth="1"/>
    <col min="51" max="16384" width="9.140625" style="2"/>
  </cols>
  <sheetData>
    <row r="1" spans="1:72" ht="19.5" customHeight="1">
      <c r="A1" s="1"/>
      <c r="B1" s="15" t="s">
        <v>11</v>
      </c>
      <c r="C1" s="123" t="s">
        <v>92</v>
      </c>
      <c r="D1" s="124"/>
      <c r="E1" s="124"/>
      <c r="F1" s="124"/>
      <c r="G1" s="124"/>
      <c r="H1" s="124"/>
      <c r="I1" s="124"/>
      <c r="J1" s="124"/>
      <c r="K1" s="3"/>
      <c r="L1" s="3"/>
      <c r="M1" s="3"/>
      <c r="N1" s="5"/>
      <c r="O1" s="5"/>
      <c r="P1" s="5"/>
      <c r="Q1" s="5"/>
      <c r="R1" s="5"/>
      <c r="S1" s="5"/>
      <c r="T1" s="5"/>
      <c r="U1" s="5"/>
      <c r="V1" s="5"/>
      <c r="W1" s="5"/>
      <c r="X1" s="3"/>
      <c r="Y1" s="3"/>
      <c r="Z1" s="3"/>
      <c r="AA1" s="3"/>
      <c r="AB1" s="3"/>
      <c r="AC1" s="5"/>
      <c r="AD1" s="5"/>
      <c r="AE1" s="5"/>
      <c r="AF1" s="3"/>
      <c r="AG1" s="3"/>
      <c r="AH1" s="3"/>
      <c r="AI1" s="3"/>
      <c r="AJ1" s="3"/>
      <c r="AK1" s="5"/>
      <c r="AL1" s="5"/>
      <c r="AM1" s="5"/>
      <c r="AN1" s="5"/>
      <c r="AO1" s="5"/>
      <c r="AU1" s="17"/>
      <c r="AV1" s="17"/>
      <c r="AX1" s="25"/>
    </row>
    <row r="2" spans="1:72" s="7" customFormat="1" ht="51.75" customHeight="1" thickBot="1">
      <c r="A2" s="652" t="s">
        <v>84</v>
      </c>
      <c r="B2" s="652"/>
      <c r="C2" s="652"/>
      <c r="D2" s="652"/>
      <c r="E2" s="652"/>
      <c r="F2" s="652"/>
      <c r="G2" s="652"/>
      <c r="H2" s="652"/>
      <c r="I2" s="652"/>
      <c r="J2" s="652"/>
      <c r="K2" s="652"/>
      <c r="L2" s="652"/>
      <c r="M2" s="652"/>
      <c r="N2" s="652"/>
      <c r="O2" s="652"/>
      <c r="P2" s="652"/>
      <c r="Q2" s="652"/>
      <c r="R2" s="652"/>
      <c r="S2" s="652"/>
      <c r="T2" s="652"/>
      <c r="U2" s="652"/>
      <c r="V2" s="652"/>
      <c r="W2" s="652"/>
      <c r="X2" s="652"/>
      <c r="Y2" s="652"/>
      <c r="Z2" s="652"/>
      <c r="AA2" s="652"/>
      <c r="AB2" s="652"/>
      <c r="AC2" s="652"/>
      <c r="AD2" s="652"/>
      <c r="AE2" s="652"/>
      <c r="AF2" s="652"/>
      <c r="AG2" s="652"/>
      <c r="AH2" s="652"/>
      <c r="AI2" s="652"/>
      <c r="AJ2" s="652"/>
      <c r="AK2" s="652"/>
      <c r="AL2" s="652"/>
      <c r="AM2" s="652"/>
      <c r="AN2" s="652"/>
      <c r="AO2" s="652"/>
      <c r="AP2" s="652"/>
      <c r="AQ2" s="112"/>
      <c r="AR2" s="98"/>
      <c r="AS2" s="99" t="s">
        <v>0</v>
      </c>
      <c r="AT2" s="653"/>
      <c r="AU2" s="653"/>
      <c r="AV2" s="653"/>
      <c r="AW2" s="48"/>
      <c r="AX2" s="106"/>
    </row>
    <row r="3" spans="1:72" s="3" customFormat="1" ht="30" customHeight="1" thickBot="1">
      <c r="A3" s="646" t="s">
        <v>1</v>
      </c>
      <c r="B3" s="649" t="s">
        <v>2</v>
      </c>
      <c r="C3" s="649" t="s">
        <v>3</v>
      </c>
      <c r="D3" s="463" t="str">
        <f>C1</f>
        <v>2010 MAYIS</v>
      </c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121"/>
      <c r="AJ3" s="121"/>
      <c r="AK3" s="121"/>
      <c r="AL3" s="121"/>
      <c r="AM3" s="121"/>
      <c r="AN3" s="121"/>
      <c r="AO3" s="121"/>
      <c r="AP3" s="122"/>
      <c r="AQ3" s="100"/>
      <c r="AR3" s="18"/>
      <c r="AS3" s="21"/>
      <c r="AT3" s="645"/>
      <c r="AU3" s="645"/>
      <c r="AV3" s="645"/>
      <c r="AW3" s="16"/>
      <c r="AX3" s="21"/>
    </row>
    <row r="4" spans="1:72" s="3" customFormat="1" ht="69" customHeight="1">
      <c r="A4" s="647"/>
      <c r="B4" s="650"/>
      <c r="C4" s="650"/>
      <c r="D4" s="171" t="s">
        <v>79</v>
      </c>
      <c r="E4" s="171" t="s">
        <v>75</v>
      </c>
      <c r="F4" s="171" t="s">
        <v>70</v>
      </c>
      <c r="G4" s="171" t="s">
        <v>71</v>
      </c>
      <c r="H4" s="171" t="s">
        <v>72</v>
      </c>
      <c r="I4" s="171" t="s">
        <v>73</v>
      </c>
      <c r="J4" s="171" t="s">
        <v>74</v>
      </c>
      <c r="K4" s="171" t="s">
        <v>79</v>
      </c>
      <c r="L4" s="171" t="s">
        <v>75</v>
      </c>
      <c r="M4" s="171" t="s">
        <v>70</v>
      </c>
      <c r="N4" s="171" t="s">
        <v>71</v>
      </c>
      <c r="O4" s="171" t="s">
        <v>72</v>
      </c>
      <c r="P4" s="171" t="s">
        <v>73</v>
      </c>
      <c r="Q4" s="171" t="s">
        <v>74</v>
      </c>
      <c r="R4" s="171" t="s">
        <v>79</v>
      </c>
      <c r="S4" s="171" t="s">
        <v>75</v>
      </c>
      <c r="T4" s="171" t="s">
        <v>70</v>
      </c>
      <c r="U4" s="171" t="s">
        <v>71</v>
      </c>
      <c r="V4" s="171" t="s">
        <v>72</v>
      </c>
      <c r="W4" s="171" t="s">
        <v>73</v>
      </c>
      <c r="X4" s="171" t="s">
        <v>74</v>
      </c>
      <c r="Y4" s="171" t="s">
        <v>79</v>
      </c>
      <c r="Z4" s="171" t="s">
        <v>75</v>
      </c>
      <c r="AA4" s="171" t="s">
        <v>70</v>
      </c>
      <c r="AB4" s="171" t="s">
        <v>71</v>
      </c>
      <c r="AC4" s="171" t="s">
        <v>72</v>
      </c>
      <c r="AD4" s="171" t="s">
        <v>73</v>
      </c>
      <c r="AE4" s="171" t="s">
        <v>74</v>
      </c>
      <c r="AF4" s="171" t="s">
        <v>79</v>
      </c>
      <c r="AG4" s="171" t="s">
        <v>75</v>
      </c>
      <c r="AH4" s="171" t="s">
        <v>70</v>
      </c>
      <c r="AI4" s="105" t="s">
        <v>53</v>
      </c>
      <c r="AJ4" s="104" t="s">
        <v>48</v>
      </c>
      <c r="AK4" s="103" t="s">
        <v>8</v>
      </c>
      <c r="AL4" s="643" t="s">
        <v>16</v>
      </c>
      <c r="AM4" s="656" t="s">
        <v>57</v>
      </c>
      <c r="AN4" s="654" t="s">
        <v>90</v>
      </c>
      <c r="AO4" s="658" t="s">
        <v>56</v>
      </c>
      <c r="AP4" s="639" t="s">
        <v>7</v>
      </c>
      <c r="AQ4" s="641" t="s">
        <v>58</v>
      </c>
    </row>
    <row r="5" spans="1:72" s="3" customFormat="1" ht="12.75" customHeight="1">
      <c r="A5" s="648"/>
      <c r="B5" s="651"/>
      <c r="C5" s="651"/>
      <c r="D5" s="174">
        <v>1</v>
      </c>
      <c r="E5" s="174">
        <v>2</v>
      </c>
      <c r="F5" s="172">
        <v>3</v>
      </c>
      <c r="G5" s="172">
        <v>4</v>
      </c>
      <c r="H5" s="172">
        <v>5</v>
      </c>
      <c r="I5" s="172">
        <v>6</v>
      </c>
      <c r="J5" s="172">
        <v>7</v>
      </c>
      <c r="K5" s="174">
        <v>8</v>
      </c>
      <c r="L5" s="174">
        <v>9</v>
      </c>
      <c r="M5" s="172">
        <v>10</v>
      </c>
      <c r="N5" s="172">
        <v>11</v>
      </c>
      <c r="O5" s="172">
        <v>12</v>
      </c>
      <c r="P5" s="172">
        <v>13</v>
      </c>
      <c r="Q5" s="172">
        <v>14</v>
      </c>
      <c r="R5" s="174">
        <v>15</v>
      </c>
      <c r="S5" s="174">
        <v>16</v>
      </c>
      <c r="T5" s="172">
        <v>17</v>
      </c>
      <c r="U5" s="172">
        <v>18</v>
      </c>
      <c r="V5" s="172">
        <v>19</v>
      </c>
      <c r="W5" s="172">
        <v>20</v>
      </c>
      <c r="X5" s="172">
        <v>21</v>
      </c>
      <c r="Y5" s="174">
        <v>22</v>
      </c>
      <c r="Z5" s="174">
        <v>23</v>
      </c>
      <c r="AA5" s="172">
        <v>24</v>
      </c>
      <c r="AB5" s="172">
        <v>25</v>
      </c>
      <c r="AC5" s="172">
        <v>26</v>
      </c>
      <c r="AD5" s="172">
        <v>27</v>
      </c>
      <c r="AE5" s="172">
        <v>28</v>
      </c>
      <c r="AF5" s="172">
        <v>29</v>
      </c>
      <c r="AG5" s="172">
        <v>30</v>
      </c>
      <c r="AH5" s="172">
        <v>31</v>
      </c>
      <c r="AI5" s="101"/>
      <c r="AJ5" s="102"/>
      <c r="AK5" s="102"/>
      <c r="AL5" s="644"/>
      <c r="AM5" s="657"/>
      <c r="AN5" s="655"/>
      <c r="AO5" s="659"/>
      <c r="AP5" s="640"/>
      <c r="AQ5" s="642"/>
    </row>
    <row r="6" spans="1:72" ht="34.5" customHeight="1">
      <c r="A6" s="67">
        <v>1</v>
      </c>
      <c r="B6" s="96" t="s">
        <v>88</v>
      </c>
      <c r="C6" s="96" t="s">
        <v>85</v>
      </c>
      <c r="D6" s="173"/>
      <c r="E6" s="173"/>
      <c r="F6" s="165">
        <v>0</v>
      </c>
      <c r="G6" s="165">
        <v>0</v>
      </c>
      <c r="H6" s="165">
        <v>0</v>
      </c>
      <c r="I6" s="165">
        <v>0</v>
      </c>
      <c r="J6" s="165">
        <v>6</v>
      </c>
      <c r="K6" s="173"/>
      <c r="L6" s="173"/>
      <c r="M6" s="165">
        <v>0</v>
      </c>
      <c r="N6" s="165">
        <v>0</v>
      </c>
      <c r="O6" s="165">
        <v>0</v>
      </c>
      <c r="P6" s="165">
        <v>0</v>
      </c>
      <c r="Q6" s="165">
        <v>6</v>
      </c>
      <c r="R6" s="173"/>
      <c r="S6" s="173"/>
      <c r="T6" s="165">
        <v>0</v>
      </c>
      <c r="U6" s="165">
        <v>0</v>
      </c>
      <c r="V6" s="168"/>
      <c r="W6" s="165">
        <v>0</v>
      </c>
      <c r="X6" s="165">
        <v>6</v>
      </c>
      <c r="Y6" s="173"/>
      <c r="Z6" s="173"/>
      <c r="AA6" s="165">
        <v>0</v>
      </c>
      <c r="AB6" s="165">
        <v>0</v>
      </c>
      <c r="AC6" s="165">
        <v>0</v>
      </c>
      <c r="AD6" s="165">
        <v>0</v>
      </c>
      <c r="AE6" s="165">
        <v>6</v>
      </c>
      <c r="AF6" s="173"/>
      <c r="AG6" s="173"/>
      <c r="AH6" s="165">
        <v>0</v>
      </c>
      <c r="AI6" s="113">
        <f>SUM(D6:AH6)</f>
        <v>24</v>
      </c>
      <c r="AJ6" s="110">
        <v>13.5</v>
      </c>
      <c r="AK6" s="132">
        <f>PRODUCT(AI6*AJ6)</f>
        <v>324</v>
      </c>
      <c r="AL6" s="27">
        <v>15</v>
      </c>
      <c r="AM6" s="129">
        <f>AK6*AL6/100</f>
        <v>48.6</v>
      </c>
      <c r="AN6" s="130">
        <f>(AK6*6.6)/1000</f>
        <v>2.1384000000000003</v>
      </c>
      <c r="AO6" s="130"/>
      <c r="AP6" s="131">
        <f>+AM6+AN6+AO6</f>
        <v>50.738399999999999</v>
      </c>
      <c r="AQ6" s="111">
        <f>AK6-AP6</f>
        <v>273.26159999999999</v>
      </c>
    </row>
    <row r="7" spans="1:72" ht="30" customHeight="1">
      <c r="A7" s="67">
        <v>2</v>
      </c>
      <c r="B7" s="96" t="s">
        <v>89</v>
      </c>
      <c r="C7" s="96" t="s">
        <v>86</v>
      </c>
      <c r="D7" s="173"/>
      <c r="E7" s="173"/>
      <c r="F7" s="165">
        <v>6</v>
      </c>
      <c r="G7" s="165">
        <v>6</v>
      </c>
      <c r="H7" s="165">
        <v>6</v>
      </c>
      <c r="I7" s="165">
        <v>6</v>
      </c>
      <c r="J7" s="165">
        <v>0</v>
      </c>
      <c r="K7" s="173"/>
      <c r="L7" s="173"/>
      <c r="M7" s="165">
        <v>6</v>
      </c>
      <c r="N7" s="165">
        <v>6</v>
      </c>
      <c r="O7" s="165">
        <v>6</v>
      </c>
      <c r="P7" s="165">
        <v>6</v>
      </c>
      <c r="Q7" s="165">
        <v>0</v>
      </c>
      <c r="R7" s="173"/>
      <c r="S7" s="173"/>
      <c r="T7" s="165">
        <v>6</v>
      </c>
      <c r="U7" s="165">
        <v>6</v>
      </c>
      <c r="V7" s="168"/>
      <c r="W7" s="165">
        <v>6</v>
      </c>
      <c r="X7" s="165">
        <v>0</v>
      </c>
      <c r="Y7" s="173"/>
      <c r="Z7" s="173"/>
      <c r="AA7" s="165">
        <v>6</v>
      </c>
      <c r="AB7" s="165">
        <v>6</v>
      </c>
      <c r="AC7" s="165">
        <v>6</v>
      </c>
      <c r="AD7" s="165">
        <v>6</v>
      </c>
      <c r="AE7" s="165">
        <v>0</v>
      </c>
      <c r="AF7" s="173"/>
      <c r="AG7" s="173"/>
      <c r="AH7" s="165">
        <v>6</v>
      </c>
      <c r="AI7" s="113">
        <f>SUM(D7:AH7)</f>
        <v>96</v>
      </c>
      <c r="AJ7" s="110">
        <v>13.5</v>
      </c>
      <c r="AK7" s="132">
        <f>PRODUCT(AI7*AJ7)</f>
        <v>1296</v>
      </c>
      <c r="AL7" s="27">
        <v>15</v>
      </c>
      <c r="AM7" s="129">
        <f>AK7*AL7/100</f>
        <v>194.4</v>
      </c>
      <c r="AN7" s="130">
        <f>(AK7*6.6)/1000</f>
        <v>8.5536000000000012</v>
      </c>
      <c r="AO7" s="130"/>
      <c r="AP7" s="131">
        <f>+AM7+AN7+AO7</f>
        <v>202.95359999999999</v>
      </c>
      <c r="AQ7" s="111">
        <f>AK7-AP7</f>
        <v>1093.0463999999999</v>
      </c>
    </row>
    <row r="8" spans="1:72" ht="12" customHeight="1">
      <c r="B8" s="61"/>
      <c r="C8" s="125"/>
      <c r="D8" s="36"/>
      <c r="E8" s="36"/>
      <c r="F8" s="36"/>
      <c r="G8" s="36"/>
      <c r="H8" s="92"/>
      <c r="I8" s="93"/>
      <c r="J8" s="93"/>
      <c r="K8" s="93"/>
      <c r="L8" s="93"/>
      <c r="M8" s="93"/>
      <c r="N8" s="94"/>
      <c r="O8" s="94"/>
      <c r="P8" s="94"/>
      <c r="Q8" s="94"/>
      <c r="R8" s="94"/>
      <c r="S8" s="94"/>
      <c r="T8" s="94"/>
      <c r="U8" s="94"/>
      <c r="V8" s="94"/>
      <c r="W8" s="94"/>
      <c r="X8" s="93"/>
      <c r="Y8" s="93"/>
      <c r="Z8" s="92"/>
      <c r="AA8" s="95"/>
      <c r="AB8" s="95"/>
      <c r="AC8" s="92"/>
      <c r="AD8" s="92"/>
      <c r="AE8" s="92"/>
      <c r="AF8" s="92"/>
      <c r="AG8" s="92"/>
      <c r="AH8" s="93"/>
      <c r="AI8" s="93"/>
      <c r="AJ8" s="93"/>
      <c r="AK8" s="94"/>
      <c r="AL8" s="94"/>
      <c r="AM8" s="94"/>
      <c r="AN8" s="94"/>
      <c r="AO8" s="94"/>
      <c r="AP8" s="93"/>
      <c r="AQ8" s="93"/>
      <c r="AV8" s="41"/>
      <c r="AW8" s="41"/>
      <c r="AY8" s="50"/>
      <c r="BA8" s="37"/>
      <c r="BB8" s="37"/>
      <c r="BC8" s="37"/>
      <c r="BD8" s="14"/>
      <c r="BE8" s="14"/>
      <c r="BH8" s="10"/>
      <c r="BI8" s="10"/>
      <c r="BJ8" s="14"/>
      <c r="BK8" s="14"/>
      <c r="BL8" s="14"/>
      <c r="BM8" s="14"/>
      <c r="BN8" s="14"/>
      <c r="BS8" s="38"/>
      <c r="BT8" s="13"/>
    </row>
    <row r="9" spans="1:72" ht="12" customHeight="1">
      <c r="B9" s="61" t="s">
        <v>87</v>
      </c>
      <c r="C9" s="125"/>
      <c r="D9" s="36"/>
      <c r="E9" s="36"/>
      <c r="F9" s="36"/>
      <c r="G9" s="36"/>
      <c r="H9" s="36"/>
      <c r="Z9" s="36"/>
      <c r="AA9" s="39"/>
      <c r="AB9" s="39"/>
      <c r="AC9" s="36"/>
      <c r="AD9" s="36"/>
      <c r="AE9" s="36"/>
      <c r="AF9" s="36"/>
      <c r="AG9" s="36"/>
      <c r="AV9" s="41"/>
      <c r="AW9" s="41"/>
      <c r="AY9" s="50"/>
      <c r="BA9" s="37"/>
      <c r="BB9" s="37"/>
      <c r="BC9" s="37"/>
      <c r="BD9" s="14"/>
      <c r="BE9" s="14"/>
      <c r="BH9" s="10"/>
      <c r="BI9" s="10"/>
      <c r="BJ9" s="14"/>
      <c r="BK9" s="14"/>
      <c r="BL9" s="14"/>
      <c r="BM9" s="14"/>
      <c r="BN9" s="14"/>
      <c r="BS9" s="38"/>
      <c r="BT9" s="13"/>
    </row>
    <row r="10" spans="1:72" ht="12" customHeight="1">
      <c r="B10" s="61"/>
      <c r="C10" s="125"/>
      <c r="D10" s="36"/>
      <c r="E10" s="36"/>
      <c r="F10" s="36"/>
      <c r="G10" s="36"/>
      <c r="H10" s="36"/>
      <c r="Z10" s="36"/>
      <c r="AA10" s="39"/>
      <c r="AB10" s="39"/>
      <c r="AC10" s="36"/>
      <c r="AD10" s="36"/>
      <c r="AE10" s="36"/>
      <c r="AF10" s="36"/>
      <c r="AG10" s="36"/>
      <c r="AV10" s="41"/>
      <c r="AW10" s="41"/>
      <c r="AY10" s="50"/>
      <c r="BA10" s="37"/>
      <c r="BB10" s="37"/>
      <c r="BC10" s="37"/>
      <c r="BD10" s="14"/>
      <c r="BE10" s="14"/>
      <c r="BH10" s="10"/>
      <c r="BI10" s="10"/>
      <c r="BJ10" s="14"/>
      <c r="BK10" s="14"/>
      <c r="BL10" s="14"/>
      <c r="BM10" s="14"/>
      <c r="BN10" s="14"/>
      <c r="BS10" s="38"/>
      <c r="BT10" s="13"/>
    </row>
    <row r="11" spans="1:72" ht="33.75" customHeight="1">
      <c r="B11" s="61"/>
      <c r="C11" s="118" t="s">
        <v>49</v>
      </c>
      <c r="D11" s="618" t="s">
        <v>50</v>
      </c>
      <c r="E11" s="618"/>
      <c r="F11" s="618"/>
      <c r="G11" s="618"/>
      <c r="H11" s="618"/>
      <c r="I11" s="619" t="s">
        <v>51</v>
      </c>
      <c r="J11" s="619"/>
      <c r="K11" s="619"/>
      <c r="L11" s="619"/>
      <c r="M11" s="619"/>
      <c r="N11" s="619"/>
      <c r="O11" s="619"/>
      <c r="P11" s="621" t="s">
        <v>56</v>
      </c>
      <c r="Q11" s="622"/>
      <c r="R11" s="622"/>
      <c r="S11" s="622"/>
      <c r="T11" s="622"/>
      <c r="U11" s="622"/>
      <c r="V11" s="623"/>
      <c r="W11" s="618" t="s">
        <v>52</v>
      </c>
      <c r="X11" s="618"/>
      <c r="Y11" s="618"/>
      <c r="Z11" s="618"/>
      <c r="AA11" s="618"/>
      <c r="AB11" s="618"/>
      <c r="AC11" s="618"/>
      <c r="AD11" s="628"/>
      <c r="AE11" s="628"/>
      <c r="AF11" s="628"/>
      <c r="AG11" s="628"/>
      <c r="AH11" s="628"/>
      <c r="AI11" s="628"/>
      <c r="AJ11" s="628"/>
      <c r="AK11" s="169"/>
      <c r="AL11" s="169"/>
      <c r="AV11" s="41"/>
      <c r="AW11" s="41"/>
      <c r="AY11" s="50"/>
      <c r="BA11" s="37"/>
      <c r="BB11" s="37"/>
      <c r="BC11" s="37"/>
      <c r="BD11" s="14"/>
      <c r="BE11" s="14"/>
      <c r="BH11" s="10"/>
      <c r="BI11" s="10"/>
      <c r="BJ11" s="14"/>
      <c r="BK11" s="14"/>
      <c r="BL11" s="14"/>
      <c r="BM11" s="14"/>
      <c r="BN11" s="14"/>
      <c r="BS11" s="38"/>
      <c r="BT11" s="13"/>
    </row>
    <row r="12" spans="1:72" ht="27" customHeight="1">
      <c r="B12" s="96" t="str">
        <f>B6</f>
        <v>Songül SITACI(*)</v>
      </c>
      <c r="C12" s="119">
        <f>AK6</f>
        <v>324</v>
      </c>
      <c r="D12" s="617">
        <f>AM6</f>
        <v>48.6</v>
      </c>
      <c r="E12" s="617"/>
      <c r="F12" s="617"/>
      <c r="G12" s="617"/>
      <c r="H12" s="617"/>
      <c r="I12" s="620">
        <f>AN6</f>
        <v>2.1384000000000003</v>
      </c>
      <c r="J12" s="620"/>
      <c r="K12" s="620"/>
      <c r="L12" s="620"/>
      <c r="M12" s="620"/>
      <c r="N12" s="620"/>
      <c r="O12" s="620"/>
      <c r="P12" s="624">
        <f>C12*18.55/C14</f>
        <v>3.71</v>
      </c>
      <c r="Q12" s="625"/>
      <c r="R12" s="625"/>
      <c r="S12" s="625"/>
      <c r="T12" s="625"/>
      <c r="U12" s="625"/>
      <c r="V12" s="626"/>
      <c r="W12" s="617">
        <f>C12-(D12+I12+P12)</f>
        <v>269.55160000000001</v>
      </c>
      <c r="X12" s="617"/>
      <c r="Y12" s="617"/>
      <c r="Z12" s="617"/>
      <c r="AA12" s="617"/>
      <c r="AB12" s="617"/>
      <c r="AC12" s="617"/>
      <c r="AD12" s="627"/>
      <c r="AE12" s="627"/>
      <c r="AF12" s="627"/>
      <c r="AG12" s="627"/>
      <c r="AH12" s="627"/>
      <c r="AI12" s="627"/>
      <c r="AJ12" s="627"/>
      <c r="AK12" s="169"/>
      <c r="AL12" s="170"/>
      <c r="AV12" s="41"/>
      <c r="AW12" s="41"/>
      <c r="AY12" s="50"/>
      <c r="BA12" s="37"/>
      <c r="BB12" s="37"/>
      <c r="BC12" s="37"/>
      <c r="BD12" s="14"/>
      <c r="BE12" s="14"/>
      <c r="BH12" s="10"/>
      <c r="BI12" s="10"/>
      <c r="BJ12" s="14"/>
      <c r="BK12" s="14"/>
      <c r="BL12" s="14"/>
      <c r="BM12" s="14"/>
      <c r="BN12" s="14"/>
      <c r="BS12" s="38"/>
      <c r="BT12" s="13"/>
    </row>
    <row r="13" spans="1:72" ht="27" customHeight="1" thickBot="1">
      <c r="B13" s="126" t="str">
        <f>B7</f>
        <v>Ercan AKTAŞ(*)</v>
      </c>
      <c r="C13" s="108">
        <f>AK7</f>
        <v>1296</v>
      </c>
      <c r="D13" s="617">
        <f>AM7</f>
        <v>194.4</v>
      </c>
      <c r="E13" s="617"/>
      <c r="F13" s="617"/>
      <c r="G13" s="617"/>
      <c r="H13" s="617"/>
      <c r="I13" s="620">
        <f>AN7</f>
        <v>8.5536000000000012</v>
      </c>
      <c r="J13" s="620"/>
      <c r="K13" s="620"/>
      <c r="L13" s="620"/>
      <c r="M13" s="620"/>
      <c r="N13" s="620"/>
      <c r="O13" s="620"/>
      <c r="P13" s="624">
        <f>C13*18.55/C14</f>
        <v>14.84</v>
      </c>
      <c r="Q13" s="625"/>
      <c r="R13" s="625"/>
      <c r="S13" s="625"/>
      <c r="T13" s="625"/>
      <c r="U13" s="625"/>
      <c r="V13" s="626"/>
      <c r="W13" s="617">
        <f>C13-(D13+I13+P13)</f>
        <v>1078.2064</v>
      </c>
      <c r="X13" s="617"/>
      <c r="Y13" s="617"/>
      <c r="Z13" s="617"/>
      <c r="AA13" s="617"/>
      <c r="AB13" s="617"/>
      <c r="AC13" s="617"/>
      <c r="AD13" s="627"/>
      <c r="AE13" s="627"/>
      <c r="AF13" s="627"/>
      <c r="AG13" s="627"/>
      <c r="AH13" s="627"/>
      <c r="AI13" s="627"/>
      <c r="AJ13" s="627"/>
      <c r="AK13" s="169"/>
      <c r="AL13" s="170"/>
      <c r="AV13" s="41"/>
      <c r="AW13" s="41"/>
      <c r="AY13" s="50"/>
      <c r="BA13" s="37"/>
      <c r="BB13" s="37"/>
      <c r="BC13" s="37"/>
      <c r="BD13" s="14"/>
      <c r="BE13" s="14"/>
      <c r="BH13" s="10"/>
      <c r="BI13" s="10"/>
      <c r="BJ13" s="14"/>
      <c r="BK13" s="14"/>
      <c r="BL13" s="14"/>
      <c r="BM13" s="14"/>
      <c r="BN13" s="14"/>
      <c r="BS13" s="38"/>
      <c r="BT13" s="13"/>
    </row>
    <row r="14" spans="1:72" ht="24.75" customHeight="1">
      <c r="B14" s="127" t="s">
        <v>8</v>
      </c>
      <c r="C14" s="120">
        <f>C12+C13</f>
        <v>1620</v>
      </c>
      <c r="D14" s="629">
        <f>D12+D13</f>
        <v>243</v>
      </c>
      <c r="E14" s="629"/>
      <c r="F14" s="629"/>
      <c r="G14" s="629"/>
      <c r="H14" s="629"/>
      <c r="I14" s="630">
        <f>I12+I13</f>
        <v>10.692000000000002</v>
      </c>
      <c r="J14" s="630"/>
      <c r="K14" s="630"/>
      <c r="L14" s="630"/>
      <c r="M14" s="630"/>
      <c r="N14" s="630"/>
      <c r="O14" s="630"/>
      <c r="P14" s="636">
        <f>+P12+P13</f>
        <v>18.55</v>
      </c>
      <c r="Q14" s="637"/>
      <c r="R14" s="637"/>
      <c r="S14" s="637"/>
      <c r="T14" s="637"/>
      <c r="U14" s="637"/>
      <c r="V14" s="638"/>
      <c r="W14" s="617">
        <f>C14-(D14+I14+P14)</f>
        <v>1347.758</v>
      </c>
      <c r="X14" s="617"/>
      <c r="Y14" s="617"/>
      <c r="Z14" s="617"/>
      <c r="AA14" s="617"/>
      <c r="AB14" s="617"/>
      <c r="AC14" s="617"/>
      <c r="AD14" s="627"/>
      <c r="AE14" s="627"/>
      <c r="AF14" s="627"/>
      <c r="AG14" s="627"/>
      <c r="AH14" s="627"/>
      <c r="AI14" s="627"/>
      <c r="AJ14" s="627"/>
      <c r="AK14" s="169"/>
      <c r="AL14" s="170"/>
      <c r="AV14" s="41"/>
      <c r="AW14" s="41"/>
      <c r="AY14" s="50"/>
      <c r="BA14" s="37"/>
      <c r="BB14" s="37"/>
      <c r="BC14" s="37"/>
      <c r="BD14" s="14"/>
      <c r="BE14" s="14"/>
      <c r="BH14" s="10"/>
      <c r="BI14" s="10"/>
      <c r="BJ14" s="14"/>
      <c r="BK14" s="14"/>
      <c r="BL14" s="14"/>
      <c r="BM14" s="14"/>
      <c r="BN14" s="14"/>
      <c r="BS14" s="38"/>
      <c r="BT14" s="13"/>
    </row>
    <row r="15" spans="1:72" ht="24.75" customHeight="1">
      <c r="B15" s="128" t="s">
        <v>54</v>
      </c>
      <c r="C15" s="109">
        <f>C14</f>
        <v>1620</v>
      </c>
      <c r="D15" s="631" t="s">
        <v>55</v>
      </c>
      <c r="E15" s="632"/>
      <c r="F15" s="632"/>
      <c r="G15" s="632"/>
      <c r="H15" s="632"/>
      <c r="I15" s="632"/>
      <c r="J15" s="634"/>
      <c r="K15" s="634"/>
      <c r="L15" s="634"/>
      <c r="M15" s="634"/>
      <c r="N15" s="634"/>
      <c r="O15" s="635"/>
      <c r="P15" s="631">
        <f>+D14+I14+P14</f>
        <v>272.24200000000002</v>
      </c>
      <c r="Q15" s="634"/>
      <c r="R15" s="634"/>
      <c r="S15" s="634"/>
      <c r="T15" s="634"/>
      <c r="U15" s="634"/>
      <c r="V15" s="635"/>
      <c r="W15" s="633">
        <f>W14</f>
        <v>1347.758</v>
      </c>
      <c r="X15" s="633"/>
      <c r="Y15" s="633"/>
      <c r="Z15" s="633"/>
      <c r="AA15" s="633"/>
      <c r="AB15" s="633"/>
      <c r="AC15" s="633"/>
      <c r="AD15" s="628"/>
      <c r="AE15" s="628"/>
      <c r="AF15" s="628"/>
      <c r="AG15" s="628"/>
      <c r="AH15" s="628"/>
      <c r="AI15" s="628"/>
      <c r="AJ15" s="628"/>
      <c r="AK15" s="169"/>
      <c r="AL15" s="169"/>
      <c r="AV15" s="41"/>
      <c r="AW15" s="41"/>
      <c r="AY15" s="50"/>
      <c r="BA15" s="37"/>
      <c r="BB15" s="37"/>
      <c r="BC15" s="37"/>
      <c r="BD15" s="14"/>
      <c r="BE15" s="14"/>
      <c r="BH15" s="10"/>
      <c r="BI15" s="10"/>
      <c r="BJ15" s="14"/>
      <c r="BK15" s="14"/>
      <c r="BL15" s="14"/>
      <c r="BM15" s="14"/>
      <c r="BN15" s="14"/>
      <c r="BS15" s="38"/>
      <c r="BT15" s="13"/>
    </row>
    <row r="16" spans="1:72" ht="12.75" customHeight="1">
      <c r="B16" s="114"/>
      <c r="C16" s="115"/>
      <c r="D16" s="115"/>
      <c r="E16" s="115"/>
      <c r="F16" s="115"/>
      <c r="G16" s="115"/>
      <c r="H16" s="115"/>
      <c r="I16" s="116"/>
      <c r="J16" s="117"/>
      <c r="K16" s="117"/>
      <c r="L16" s="117"/>
      <c r="M16" s="117"/>
      <c r="N16" s="117"/>
      <c r="O16" s="117"/>
      <c r="P16" s="116"/>
      <c r="Q16" s="117"/>
      <c r="R16" s="117"/>
      <c r="S16" s="117"/>
      <c r="T16" s="117"/>
      <c r="U16" s="117"/>
      <c r="V16" s="117"/>
      <c r="W16" s="115"/>
      <c r="X16" s="115"/>
      <c r="Y16" s="115"/>
      <c r="Z16" s="115"/>
      <c r="AA16" s="115"/>
      <c r="AB16" s="115"/>
      <c r="AC16" s="115"/>
      <c r="AD16" s="36"/>
      <c r="AE16" s="36"/>
      <c r="AF16" s="36"/>
      <c r="AG16" s="36"/>
      <c r="AV16" s="41"/>
      <c r="AW16" s="41"/>
      <c r="AY16" s="50"/>
      <c r="BA16" s="37"/>
      <c r="BB16" s="37"/>
      <c r="BC16" s="37"/>
      <c r="BD16" s="14"/>
      <c r="BE16" s="14"/>
      <c r="BH16" s="10"/>
      <c r="BI16" s="10"/>
      <c r="BJ16" s="14"/>
      <c r="BK16" s="14"/>
      <c r="BL16" s="14"/>
      <c r="BM16" s="14"/>
      <c r="BN16" s="14"/>
      <c r="BS16" s="38"/>
      <c r="BT16" s="13"/>
    </row>
    <row r="17" spans="2:70" ht="18" customHeight="1">
      <c r="B17" s="32" t="s">
        <v>9</v>
      </c>
      <c r="C17" s="28"/>
      <c r="D17" s="14"/>
      <c r="E17" s="14"/>
      <c r="F17" s="14"/>
      <c r="G17" s="14"/>
      <c r="H17" s="14"/>
      <c r="I17" s="597" t="s">
        <v>10</v>
      </c>
      <c r="J17" s="597"/>
      <c r="K17" s="597"/>
      <c r="L17" s="597"/>
      <c r="M17" s="597"/>
      <c r="N17" s="597"/>
      <c r="O17" s="597"/>
      <c r="P17" s="597"/>
      <c r="Q17" s="597"/>
      <c r="R17" s="597"/>
      <c r="S17" s="597"/>
      <c r="T17" s="597"/>
      <c r="U17" s="597"/>
      <c r="V17" s="597"/>
      <c r="W17" s="597"/>
      <c r="X17" s="597"/>
      <c r="Y17" s="597"/>
      <c r="Z17" s="14"/>
      <c r="AA17" s="14"/>
      <c r="AB17" s="14"/>
      <c r="AC17" s="14"/>
      <c r="AD17" s="14"/>
      <c r="AE17" s="14"/>
      <c r="AF17" s="14"/>
      <c r="AG17" s="14"/>
      <c r="AH17" s="598" t="s">
        <v>38</v>
      </c>
      <c r="AI17" s="598"/>
      <c r="AJ17" s="598"/>
      <c r="AK17" s="598"/>
      <c r="AL17" s="598"/>
      <c r="AM17" s="598"/>
      <c r="AN17" s="598"/>
      <c r="AO17" s="107"/>
      <c r="AT17" s="11"/>
      <c r="AU17" s="11"/>
    </row>
    <row r="18" spans="2:70" ht="27" customHeight="1">
      <c r="B18" s="51" t="s">
        <v>13</v>
      </c>
      <c r="C18" s="2"/>
      <c r="I18" s="487" t="s">
        <v>76</v>
      </c>
      <c r="J18" s="487"/>
      <c r="K18" s="487"/>
      <c r="L18" s="487"/>
      <c r="M18" s="487"/>
      <c r="N18" s="487"/>
      <c r="O18" s="487"/>
      <c r="P18" s="487"/>
      <c r="Q18" s="487"/>
      <c r="R18" s="487"/>
      <c r="S18" s="487"/>
      <c r="T18" s="487"/>
      <c r="U18" s="487"/>
      <c r="V18" s="487"/>
      <c r="W18" s="487"/>
      <c r="X18" s="487"/>
      <c r="Y18" s="487"/>
      <c r="AC18" s="2"/>
      <c r="AD18" s="2"/>
      <c r="AE18" s="2"/>
      <c r="AI18" s="493" t="s">
        <v>68</v>
      </c>
      <c r="AJ18" s="493"/>
      <c r="AK18" s="493"/>
      <c r="AL18" s="493"/>
      <c r="AM18" s="493"/>
      <c r="AO18" s="52"/>
      <c r="AS18" s="32" t="s">
        <v>9</v>
      </c>
      <c r="AT18" s="486"/>
      <c r="AU18" s="486"/>
      <c r="AX18" s="56"/>
    </row>
    <row r="19" spans="2:70" ht="15.75">
      <c r="AT19" s="493"/>
      <c r="AU19" s="493"/>
      <c r="AV19" s="52"/>
      <c r="AW19" s="52"/>
      <c r="AX19" s="52"/>
      <c r="AY19" s="52"/>
      <c r="AZ19" s="52"/>
      <c r="BA19" s="52"/>
      <c r="BB19" s="52"/>
      <c r="BC19" s="52"/>
      <c r="BD19" s="52"/>
      <c r="BJ19" s="487"/>
      <c r="BK19" s="487"/>
      <c r="BL19" s="487"/>
      <c r="BM19" s="487"/>
      <c r="BN19" s="487"/>
      <c r="BO19" s="487"/>
      <c r="BP19" s="487"/>
      <c r="BQ19" s="487"/>
      <c r="BR19" s="487"/>
    </row>
    <row r="20" spans="2:70">
      <c r="AP20" s="45"/>
      <c r="AQ20" s="45"/>
    </row>
    <row r="21" spans="2:70" ht="15" customHeight="1">
      <c r="C21" s="2"/>
      <c r="N21" s="2"/>
      <c r="O21" s="2"/>
      <c r="P21" s="2"/>
      <c r="Q21" s="2"/>
      <c r="R21" s="2"/>
      <c r="S21" s="2"/>
      <c r="T21" s="2"/>
      <c r="U21" s="2"/>
      <c r="V21" s="2"/>
      <c r="W21" s="2"/>
      <c r="AC21" s="2"/>
      <c r="AD21" s="2"/>
      <c r="AE21" s="2"/>
      <c r="AK21" s="2"/>
      <c r="AL21" s="2"/>
      <c r="AM21" s="2"/>
      <c r="AN21" s="2"/>
      <c r="AO21" s="2"/>
    </row>
    <row r="22" spans="2:70" ht="15" customHeight="1">
      <c r="C22" s="2"/>
      <c r="N22" s="2"/>
      <c r="O22" s="2"/>
      <c r="P22" s="2"/>
      <c r="Q22" s="2"/>
      <c r="R22" s="2"/>
      <c r="S22" s="2"/>
      <c r="T22" s="2"/>
      <c r="U22" s="2"/>
      <c r="V22" s="2"/>
      <c r="W22" s="2"/>
      <c r="AC22" s="2"/>
      <c r="AD22" s="2"/>
      <c r="AE22" s="2"/>
      <c r="AK22" s="2"/>
      <c r="AL22" s="2"/>
      <c r="AM22" s="2"/>
      <c r="AN22" s="2"/>
      <c r="AO22" s="2"/>
    </row>
    <row r="23" spans="2:70" ht="15" customHeight="1">
      <c r="C23" s="2"/>
      <c r="N23" s="2"/>
      <c r="O23" s="2"/>
      <c r="P23" s="2"/>
      <c r="Q23" s="2"/>
      <c r="R23" s="2"/>
      <c r="S23" s="2"/>
      <c r="T23" s="2"/>
      <c r="U23" s="2"/>
      <c r="V23" s="2"/>
      <c r="W23" s="2"/>
      <c r="AC23" s="2"/>
      <c r="AD23" s="2"/>
      <c r="AE23" s="2"/>
      <c r="AK23" s="2"/>
      <c r="AL23" s="2"/>
      <c r="AM23" s="2"/>
      <c r="AN23" s="2"/>
      <c r="AO23" s="2"/>
    </row>
    <row r="24" spans="2:70" s="12" customFormat="1" ht="15" customHeight="1"/>
    <row r="25" spans="2:70" s="13" customFormat="1" ht="15" customHeight="1"/>
    <row r="26" spans="2:70" s="13" customFormat="1" ht="16.5" customHeight="1"/>
    <row r="27" spans="2:70" s="13" customFormat="1" ht="18" customHeight="1"/>
    <row r="28" spans="2:70" s="13" customFormat="1" ht="18" customHeight="1"/>
    <row r="29" spans="2:70" ht="19.5" customHeight="1">
      <c r="C29" s="2"/>
      <c r="N29" s="2"/>
      <c r="O29" s="2"/>
      <c r="P29" s="2"/>
      <c r="Q29" s="2"/>
      <c r="R29" s="2"/>
      <c r="S29" s="2"/>
      <c r="T29" s="2"/>
      <c r="U29" s="2"/>
      <c r="V29" s="2"/>
      <c r="W29" s="2"/>
      <c r="AC29" s="2"/>
      <c r="AD29" s="2"/>
      <c r="AE29" s="2"/>
      <c r="AK29" s="2"/>
      <c r="AL29" s="2"/>
      <c r="AM29" s="2"/>
      <c r="AN29" s="2"/>
      <c r="AO29" s="2"/>
    </row>
    <row r="30" spans="2:70" ht="19.5" customHeight="1">
      <c r="C30" s="2"/>
      <c r="N30" s="2"/>
      <c r="O30" s="2"/>
      <c r="P30" s="2"/>
      <c r="Q30" s="2"/>
      <c r="R30" s="2"/>
      <c r="S30" s="2"/>
      <c r="T30" s="2"/>
      <c r="U30" s="2"/>
      <c r="V30" s="2"/>
      <c r="W30" s="2"/>
      <c r="AC30" s="2"/>
      <c r="AD30" s="2"/>
      <c r="AE30" s="2"/>
      <c r="AK30" s="2"/>
      <c r="AL30" s="2"/>
      <c r="AM30" s="2"/>
      <c r="AN30" s="2"/>
      <c r="AO30" s="2"/>
    </row>
  </sheetData>
  <mergeCells count="45">
    <mergeCell ref="AT3:AV3"/>
    <mergeCell ref="A3:A5"/>
    <mergeCell ref="B3:B5"/>
    <mergeCell ref="C3:C5"/>
    <mergeCell ref="A2:AP2"/>
    <mergeCell ref="AT2:AV2"/>
    <mergeCell ref="D3:AH3"/>
    <mergeCell ref="AN4:AN5"/>
    <mergeCell ref="AM4:AM5"/>
    <mergeCell ref="AO4:AO5"/>
    <mergeCell ref="BJ19:BR19"/>
    <mergeCell ref="AH17:AN17"/>
    <mergeCell ref="AT18:AU18"/>
    <mergeCell ref="AT19:AU19"/>
    <mergeCell ref="AP4:AP5"/>
    <mergeCell ref="AQ4:AQ5"/>
    <mergeCell ref="AL4:AL5"/>
    <mergeCell ref="AD12:AJ12"/>
    <mergeCell ref="AD13:AJ13"/>
    <mergeCell ref="AD11:AJ11"/>
    <mergeCell ref="I18:Y18"/>
    <mergeCell ref="AI18:AM18"/>
    <mergeCell ref="AD14:AJ14"/>
    <mergeCell ref="AD15:AJ15"/>
    <mergeCell ref="D14:H14"/>
    <mergeCell ref="I14:O14"/>
    <mergeCell ref="W14:AC14"/>
    <mergeCell ref="D15:H15"/>
    <mergeCell ref="I17:Y17"/>
    <mergeCell ref="W15:AC15"/>
    <mergeCell ref="P15:V15"/>
    <mergeCell ref="I15:O15"/>
    <mergeCell ref="P14:V14"/>
    <mergeCell ref="W11:AC11"/>
    <mergeCell ref="W12:AC12"/>
    <mergeCell ref="P11:V11"/>
    <mergeCell ref="P12:V12"/>
    <mergeCell ref="P13:V13"/>
    <mergeCell ref="W13:AC13"/>
    <mergeCell ref="D13:H13"/>
    <mergeCell ref="D11:H11"/>
    <mergeCell ref="D12:H12"/>
    <mergeCell ref="I11:O11"/>
    <mergeCell ref="I12:O12"/>
    <mergeCell ref="I13:O13"/>
  </mergeCells>
  <conditionalFormatting sqref="C6 A6:A7">
    <cfRule type="expression" dxfId="47" priority="14" stopIfTrue="1">
      <formula>$A6=""</formula>
    </cfRule>
  </conditionalFormatting>
  <conditionalFormatting sqref="D7:H7 AI6:AJ7 D6:AH6 J7:AH7">
    <cfRule type="expression" dxfId="46" priority="9" stopIfTrue="1">
      <formula>AND(#REF!="Ders",$B6&gt;"")</formula>
    </cfRule>
    <cfRule type="expression" dxfId="45" priority="10" stopIfTrue="1">
      <formula>AND(OR(#REF!=6,#REF!=7),$B6&gt;"")</formula>
    </cfRule>
    <cfRule type="expression" dxfId="44" priority="11" stopIfTrue="1">
      <formula>$B6=""</formula>
    </cfRule>
  </conditionalFormatting>
  <conditionalFormatting sqref="F6:J6 D6 AC6:AH7 M6:AH6 D7:AH7">
    <cfRule type="expression" dxfId="43" priority="6" stopIfTrue="1">
      <formula>AND(#REF!="Ders",#REF!&gt;"")</formula>
    </cfRule>
    <cfRule type="expression" dxfId="42" priority="7" stopIfTrue="1">
      <formula>AND(OR(#REF!=6,#REF!=7),#REF!&gt;"")</formula>
    </cfRule>
    <cfRule type="expression" dxfId="41" priority="8" stopIfTrue="1">
      <formula>#REF!=""</formula>
    </cfRule>
  </conditionalFormatting>
  <conditionalFormatting sqref="AI5:AK5 AI4:AJ4">
    <cfRule type="cellIs" dxfId="40" priority="4" stopIfTrue="1" operator="equal">
      <formula>"Haz."</formula>
    </cfRule>
    <cfRule type="expression" dxfId="39" priority="5" stopIfTrue="1">
      <formula>#REF!&gt;5</formula>
    </cfRule>
  </conditionalFormatting>
  <conditionalFormatting sqref="C7">
    <cfRule type="expression" dxfId="38" priority="3" stopIfTrue="1">
      <formula>#REF!=""</formula>
    </cfRule>
  </conditionalFormatting>
  <printOptions horizontalCentered="1" verticalCentered="1"/>
  <pageMargins left="0.25" right="0.2" top="0.75" bottom="0.75" header="0.3" footer="0.3"/>
  <pageSetup paperSize="9" orientation="landscape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6"/>
  <sheetViews>
    <sheetView workbookViewId="0">
      <selection activeCell="B10" sqref="B10:X10"/>
    </sheetView>
  </sheetViews>
  <sheetFormatPr defaultRowHeight="11.25"/>
  <cols>
    <col min="1" max="1" width="3.5703125" style="2" customWidth="1"/>
    <col min="2" max="2" width="19.85546875" style="2" customWidth="1"/>
    <col min="3" max="3" width="10.42578125" style="6" customWidth="1"/>
    <col min="4" max="13" width="3" style="2" customWidth="1"/>
    <col min="14" max="16" width="3" style="10" customWidth="1"/>
    <col min="17" max="21" width="3" style="2" customWidth="1"/>
    <col min="22" max="24" width="3" style="10" customWidth="1"/>
    <col min="25" max="29" width="3" style="2" customWidth="1"/>
    <col min="30" max="33" width="3" style="10" customWidth="1"/>
    <col min="34" max="34" width="3.28515625" style="10" customWidth="1"/>
    <col min="35" max="35" width="6" style="2" customWidth="1"/>
    <col min="36" max="36" width="4.7109375" style="2" customWidth="1"/>
    <col min="37" max="37" width="7.5703125" style="2" customWidth="1"/>
    <col min="38" max="38" width="25.28515625" style="2" hidden="1" customWidth="1"/>
    <col min="39" max="39" width="11.5703125" style="2" customWidth="1"/>
    <col min="40" max="40" width="9.7109375" style="2" customWidth="1"/>
    <col min="41" max="41" width="8" style="2" customWidth="1"/>
    <col min="42" max="42" width="15" style="2" customWidth="1"/>
    <col min="43" max="43" width="10" style="2" customWidth="1"/>
    <col min="44" max="44" width="9.7109375" style="2" customWidth="1"/>
    <col min="45" max="45" width="8.42578125" style="2" customWidth="1"/>
    <col min="46" max="46" width="9.5703125" style="2" customWidth="1"/>
    <col min="47" max="47" width="15.5703125" style="2" customWidth="1"/>
    <col min="48" max="48" width="9.5703125" style="2" customWidth="1"/>
    <col min="49" max="49" width="8.42578125" style="2" customWidth="1"/>
    <col min="50" max="16384" width="9.140625" style="2"/>
  </cols>
  <sheetData>
    <row r="1" spans="1:71" ht="19.5" customHeight="1" thickBot="1">
      <c r="A1" s="1"/>
      <c r="B1" s="15" t="s">
        <v>11</v>
      </c>
      <c r="C1" s="454" t="s">
        <v>105</v>
      </c>
      <c r="D1" s="455"/>
      <c r="E1" s="455"/>
      <c r="F1" s="456"/>
      <c r="G1" s="4"/>
      <c r="H1" s="4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R1" s="17"/>
      <c r="AS1" s="17"/>
      <c r="AU1" s="25"/>
    </row>
    <row r="2" spans="1:71" s="7" customFormat="1" ht="57.75" customHeight="1" thickBot="1">
      <c r="A2" s="457" t="s">
        <v>14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660" t="s">
        <v>109</v>
      </c>
      <c r="P2" s="660"/>
      <c r="Q2" s="660"/>
      <c r="R2" s="660"/>
      <c r="S2" s="660"/>
      <c r="T2" s="660"/>
      <c r="U2" s="660"/>
      <c r="V2" s="660"/>
      <c r="W2" s="660"/>
      <c r="X2" s="660"/>
      <c r="Y2" s="660"/>
      <c r="Z2" s="660"/>
      <c r="AA2" s="660"/>
      <c r="AB2" s="660"/>
      <c r="AC2" s="660"/>
      <c r="AD2" s="660"/>
      <c r="AE2" s="660"/>
      <c r="AF2" s="660"/>
      <c r="AG2" s="660"/>
      <c r="AH2" s="660"/>
      <c r="AI2" s="660"/>
      <c r="AJ2" s="22"/>
      <c r="AL2" s="34" t="s">
        <v>0</v>
      </c>
      <c r="AM2" s="454" t="str">
        <f>C1</f>
        <v xml:space="preserve">2011 Mayıs  </v>
      </c>
      <c r="AN2" s="455"/>
      <c r="AO2" s="455"/>
      <c r="AP2" s="456"/>
      <c r="AQ2" s="47"/>
      <c r="AR2" s="33"/>
      <c r="AS2" s="8"/>
      <c r="AT2" s="86" t="s">
        <v>31</v>
      </c>
      <c r="AU2" s="87">
        <v>5.7383000000000003E-2</v>
      </c>
    </row>
    <row r="3" spans="1:71" s="3" customFormat="1" ht="21" customHeight="1" thickBot="1">
      <c r="A3" s="459" t="s">
        <v>1</v>
      </c>
      <c r="B3" s="461" t="s">
        <v>2</v>
      </c>
      <c r="C3" s="462" t="s">
        <v>3</v>
      </c>
      <c r="D3" s="464" t="str">
        <f>C1</f>
        <v xml:space="preserve">2011 Mayıs  </v>
      </c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83"/>
      <c r="AJ3" s="18"/>
      <c r="AK3" s="20"/>
      <c r="AL3" s="21"/>
      <c r="AM3" s="21"/>
      <c r="AN3" s="21"/>
      <c r="AO3" s="21"/>
      <c r="AP3" s="466" t="s">
        <v>5</v>
      </c>
      <c r="AQ3" s="467"/>
      <c r="AR3" s="467"/>
      <c r="AS3" s="468"/>
      <c r="AT3" s="16"/>
      <c r="AU3" s="21"/>
      <c r="AV3" s="20"/>
      <c r="AW3" s="21"/>
    </row>
    <row r="4" spans="1:71" s="3" customFormat="1" ht="61.5" customHeight="1">
      <c r="A4" s="460"/>
      <c r="B4" s="462"/>
      <c r="C4" s="462"/>
      <c r="D4" s="186" t="s">
        <v>45</v>
      </c>
      <c r="E4" s="186" t="s">
        <v>37</v>
      </c>
      <c r="F4" s="186" t="s">
        <v>40</v>
      </c>
      <c r="G4" s="186" t="s">
        <v>41</v>
      </c>
      <c r="H4" s="186" t="s">
        <v>42</v>
      </c>
      <c r="I4" s="186" t="s">
        <v>43</v>
      </c>
      <c r="J4" s="164" t="s">
        <v>44</v>
      </c>
      <c r="K4" s="164" t="s">
        <v>45</v>
      </c>
      <c r="L4" s="186" t="s">
        <v>37</v>
      </c>
      <c r="M4" s="186" t="s">
        <v>40</v>
      </c>
      <c r="N4" s="186" t="s">
        <v>41</v>
      </c>
      <c r="O4" s="186" t="s">
        <v>42</v>
      </c>
      <c r="P4" s="186" t="s">
        <v>43</v>
      </c>
      <c r="Q4" s="186" t="s">
        <v>44</v>
      </c>
      <c r="R4" s="186" t="s">
        <v>45</v>
      </c>
      <c r="S4" s="186" t="s">
        <v>37</v>
      </c>
      <c r="T4" s="186" t="s">
        <v>40</v>
      </c>
      <c r="U4" s="186" t="s">
        <v>41</v>
      </c>
      <c r="V4" s="186" t="s">
        <v>42</v>
      </c>
      <c r="W4" s="186" t="s">
        <v>43</v>
      </c>
      <c r="X4" s="186" t="s">
        <v>44</v>
      </c>
      <c r="Y4" s="186" t="s">
        <v>45</v>
      </c>
      <c r="Z4" s="186" t="s">
        <v>37</v>
      </c>
      <c r="AA4" s="186" t="s">
        <v>40</v>
      </c>
      <c r="AB4" s="186" t="s">
        <v>41</v>
      </c>
      <c r="AC4" s="186" t="s">
        <v>42</v>
      </c>
      <c r="AD4" s="186" t="s">
        <v>43</v>
      </c>
      <c r="AE4" s="186" t="s">
        <v>44</v>
      </c>
      <c r="AF4" s="186" t="s">
        <v>45</v>
      </c>
      <c r="AG4" s="186" t="s">
        <v>37</v>
      </c>
      <c r="AH4" s="186" t="s">
        <v>40</v>
      </c>
      <c r="AI4" s="66"/>
      <c r="AJ4" s="9"/>
      <c r="AK4" s="469" t="s">
        <v>12</v>
      </c>
      <c r="AL4" s="475" t="s">
        <v>2</v>
      </c>
      <c r="AM4" s="471" t="s">
        <v>4</v>
      </c>
      <c r="AN4" s="477" t="s">
        <v>28</v>
      </c>
      <c r="AO4" s="477" t="s">
        <v>29</v>
      </c>
      <c r="AP4" s="477" t="s">
        <v>27</v>
      </c>
      <c r="AQ4" s="481" t="s">
        <v>16</v>
      </c>
      <c r="AR4" s="479" t="s">
        <v>22</v>
      </c>
      <c r="AS4" s="479" t="s">
        <v>26</v>
      </c>
      <c r="AT4" s="477" t="s">
        <v>7</v>
      </c>
      <c r="AU4" s="483" t="s">
        <v>6</v>
      </c>
      <c r="AV4" s="471" t="s">
        <v>17</v>
      </c>
      <c r="AW4" s="473" t="s">
        <v>1</v>
      </c>
    </row>
    <row r="5" spans="1:71" s="3" customFormat="1" ht="12.75" customHeight="1">
      <c r="A5" s="460"/>
      <c r="B5" s="462"/>
      <c r="C5" s="462"/>
      <c r="D5" s="187">
        <v>1</v>
      </c>
      <c r="E5" s="188">
        <v>2</v>
      </c>
      <c r="F5" s="188">
        <v>3</v>
      </c>
      <c r="G5" s="187">
        <v>4</v>
      </c>
      <c r="H5" s="188">
        <v>5</v>
      </c>
      <c r="I5" s="188">
        <v>6</v>
      </c>
      <c r="J5" s="195">
        <v>7</v>
      </c>
      <c r="K5" s="162">
        <v>8</v>
      </c>
      <c r="L5" s="188">
        <v>9</v>
      </c>
      <c r="M5" s="187">
        <v>10</v>
      </c>
      <c r="N5" s="188">
        <v>11</v>
      </c>
      <c r="O5" s="188">
        <v>12</v>
      </c>
      <c r="P5" s="187">
        <v>13</v>
      </c>
      <c r="Q5" s="188">
        <v>14</v>
      </c>
      <c r="R5" s="188">
        <v>15</v>
      </c>
      <c r="S5" s="187">
        <v>16</v>
      </c>
      <c r="T5" s="188">
        <v>17</v>
      </c>
      <c r="U5" s="188">
        <v>18</v>
      </c>
      <c r="V5" s="187">
        <v>19</v>
      </c>
      <c r="W5" s="188">
        <v>20</v>
      </c>
      <c r="X5" s="188">
        <v>21</v>
      </c>
      <c r="Y5" s="187">
        <v>22</v>
      </c>
      <c r="Z5" s="188">
        <v>23</v>
      </c>
      <c r="AA5" s="188">
        <v>24</v>
      </c>
      <c r="AB5" s="187">
        <v>25</v>
      </c>
      <c r="AC5" s="188">
        <v>26</v>
      </c>
      <c r="AD5" s="188">
        <v>27</v>
      </c>
      <c r="AE5" s="187">
        <v>28</v>
      </c>
      <c r="AF5" s="188">
        <v>29</v>
      </c>
      <c r="AG5" s="188">
        <v>30</v>
      </c>
      <c r="AH5" s="187">
        <v>31</v>
      </c>
      <c r="AI5" s="24" t="s">
        <v>18</v>
      </c>
      <c r="AJ5" s="19"/>
      <c r="AK5" s="470"/>
      <c r="AL5" s="476"/>
      <c r="AM5" s="472"/>
      <c r="AN5" s="478"/>
      <c r="AO5" s="478"/>
      <c r="AP5" s="478"/>
      <c r="AQ5" s="482"/>
      <c r="AR5" s="480"/>
      <c r="AS5" s="480"/>
      <c r="AT5" s="478"/>
      <c r="AU5" s="484"/>
      <c r="AV5" s="472"/>
      <c r="AW5" s="474"/>
    </row>
    <row r="6" spans="1:71" s="3" customFormat="1" ht="32.25" customHeight="1">
      <c r="A6" s="217"/>
      <c r="B6" s="226" t="s">
        <v>30</v>
      </c>
      <c r="C6" s="223" t="s">
        <v>108</v>
      </c>
      <c r="D6" s="187"/>
      <c r="E6" s="188"/>
      <c r="F6" s="188"/>
      <c r="G6" s="187"/>
      <c r="H6" s="188"/>
      <c r="I6" s="188"/>
      <c r="J6" s="195">
        <v>5</v>
      </c>
      <c r="K6" s="162">
        <v>5</v>
      </c>
      <c r="L6" s="188"/>
      <c r="M6" s="187"/>
      <c r="N6" s="188"/>
      <c r="O6" s="188"/>
      <c r="P6" s="187"/>
      <c r="Q6" s="188"/>
      <c r="R6" s="188"/>
      <c r="S6" s="187"/>
      <c r="T6" s="188"/>
      <c r="U6" s="188"/>
      <c r="V6" s="187"/>
      <c r="W6" s="188"/>
      <c r="X6" s="188"/>
      <c r="Y6" s="187"/>
      <c r="Z6" s="188"/>
      <c r="AA6" s="188"/>
      <c r="AB6" s="187"/>
      <c r="AC6" s="188"/>
      <c r="AD6" s="188"/>
      <c r="AE6" s="187"/>
      <c r="AF6" s="188"/>
      <c r="AG6" s="188"/>
      <c r="AH6" s="187"/>
      <c r="AI6" s="91">
        <f>SUM(D6:AH6)</f>
        <v>10</v>
      </c>
      <c r="AJ6" s="19"/>
      <c r="AK6" s="161"/>
      <c r="AL6" s="160"/>
      <c r="AM6" s="152"/>
      <c r="AN6" s="157"/>
      <c r="AO6" s="157"/>
      <c r="AP6" s="157"/>
      <c r="AQ6" s="158"/>
      <c r="AR6" s="159"/>
      <c r="AS6" s="159"/>
      <c r="AT6" s="157"/>
      <c r="AU6" s="156"/>
      <c r="AV6" s="152"/>
      <c r="AW6" s="151"/>
    </row>
    <row r="7" spans="1:71" ht="38.25" customHeight="1">
      <c r="A7" s="67">
        <v>2</v>
      </c>
      <c r="B7" s="226" t="s">
        <v>100</v>
      </c>
      <c r="C7" s="224" t="s">
        <v>107</v>
      </c>
      <c r="D7" s="189"/>
      <c r="E7" s="190"/>
      <c r="F7" s="190"/>
      <c r="G7" s="190"/>
      <c r="H7" s="190"/>
      <c r="I7" s="190"/>
      <c r="J7" s="97">
        <v>0</v>
      </c>
      <c r="K7" s="97">
        <v>5</v>
      </c>
      <c r="L7" s="190"/>
      <c r="M7" s="190"/>
      <c r="N7" s="190"/>
      <c r="O7" s="190"/>
      <c r="P7" s="190"/>
      <c r="Q7" s="190"/>
      <c r="R7" s="225"/>
      <c r="S7" s="190"/>
      <c r="T7" s="190"/>
      <c r="U7" s="190"/>
      <c r="V7" s="190"/>
      <c r="W7" s="190"/>
      <c r="X7" s="190"/>
      <c r="Y7" s="190"/>
      <c r="Z7" s="190"/>
      <c r="AA7" s="190"/>
      <c r="AB7" s="190"/>
      <c r="AC7" s="190"/>
      <c r="AD7" s="190"/>
      <c r="AE7" s="190"/>
      <c r="AF7" s="190"/>
      <c r="AG7" s="190"/>
      <c r="AH7" s="190"/>
      <c r="AI7" s="91">
        <f>SUM(D7:AH7)</f>
        <v>5</v>
      </c>
      <c r="AJ7" s="26"/>
      <c r="AK7" s="79">
        <v>2</v>
      </c>
      <c r="AL7" s="76" t="str">
        <f>B7</f>
        <v xml:space="preserve">Selda UZBAY </v>
      </c>
      <c r="AM7" s="77">
        <f>AI7</f>
        <v>5</v>
      </c>
      <c r="AN7" s="192">
        <v>6.1823000000000003E-2</v>
      </c>
      <c r="AO7" s="78">
        <v>140</v>
      </c>
      <c r="AP7" s="30">
        <f>PRODUCT(AM7,AN7)*140</f>
        <v>43.276100000000007</v>
      </c>
      <c r="AQ7" s="27">
        <v>15</v>
      </c>
      <c r="AR7" s="57">
        <f>PRODUCT(AP7,AQ7)/100</f>
        <v>6.4914150000000008</v>
      </c>
      <c r="AS7" s="58">
        <f>PRODUCT(AP7,0.006)</f>
        <v>0.25965660000000007</v>
      </c>
      <c r="AT7" s="44">
        <f>(AR7+AS7)</f>
        <v>6.7510716000000013</v>
      </c>
      <c r="AU7" s="62">
        <f>(AP7-AT7)</f>
        <v>36.525028400000004</v>
      </c>
      <c r="AV7" s="29"/>
      <c r="AW7" s="68">
        <v>1</v>
      </c>
    </row>
    <row r="8" spans="1:71" ht="12" customHeight="1">
      <c r="B8" s="61" t="s">
        <v>25</v>
      </c>
      <c r="C8" s="35"/>
      <c r="D8" s="36"/>
      <c r="E8" s="36"/>
      <c r="F8" s="36"/>
      <c r="G8" s="36"/>
      <c r="H8" s="92"/>
      <c r="I8" s="93"/>
      <c r="J8" s="93"/>
      <c r="K8" s="93"/>
      <c r="L8" s="93"/>
      <c r="M8" s="93"/>
      <c r="N8" s="94"/>
      <c r="O8" s="94"/>
      <c r="P8" s="94"/>
      <c r="Q8" s="93"/>
      <c r="R8" s="93"/>
      <c r="S8" s="92"/>
      <c r="T8" s="95"/>
      <c r="U8" s="95"/>
      <c r="V8" s="92"/>
      <c r="W8" s="92"/>
      <c r="X8" s="92"/>
      <c r="Y8" s="92"/>
      <c r="Z8" s="93"/>
      <c r="AA8" s="93"/>
      <c r="AB8" s="93"/>
      <c r="AC8" s="93"/>
      <c r="AD8" s="94"/>
      <c r="AE8" s="94"/>
      <c r="AF8" s="94"/>
      <c r="AG8" s="94"/>
      <c r="AH8" s="94"/>
      <c r="AI8" s="93"/>
      <c r="AM8" s="40"/>
      <c r="AN8" s="41"/>
      <c r="AO8" s="41"/>
      <c r="AS8" s="41"/>
      <c r="AT8" s="41"/>
      <c r="AV8" s="50"/>
      <c r="AW8" s="50"/>
      <c r="AX8" s="50"/>
      <c r="AZ8" s="37"/>
      <c r="BA8" s="37"/>
      <c r="BB8" s="37"/>
      <c r="BC8" s="14"/>
      <c r="BD8" s="14"/>
      <c r="BG8" s="10"/>
      <c r="BH8" s="10"/>
      <c r="BI8" s="14"/>
      <c r="BJ8" s="14"/>
      <c r="BK8" s="14"/>
      <c r="BL8" s="14"/>
      <c r="BM8" s="14"/>
      <c r="BR8" s="38"/>
      <c r="BS8" s="13"/>
    </row>
    <row r="9" spans="1:71" ht="12" customHeight="1">
      <c r="B9" s="61" t="s">
        <v>82</v>
      </c>
      <c r="C9" s="35"/>
      <c r="D9" s="36"/>
      <c r="E9" s="36"/>
      <c r="F9" s="36"/>
      <c r="G9" s="36"/>
      <c r="H9" s="36"/>
      <c r="S9" s="36"/>
      <c r="T9" s="39"/>
      <c r="U9" s="39"/>
      <c r="V9" s="36"/>
      <c r="W9" s="36"/>
      <c r="X9" s="36"/>
      <c r="Y9" s="36"/>
      <c r="AM9" s="40"/>
      <c r="AN9" s="41"/>
      <c r="AO9" s="41"/>
      <c r="AS9" s="41"/>
      <c r="AT9" s="41"/>
      <c r="AV9" s="50"/>
      <c r="AW9" s="50"/>
      <c r="AX9" s="50"/>
      <c r="AZ9" s="37"/>
      <c r="BA9" s="37"/>
      <c r="BB9" s="37"/>
      <c r="BC9" s="14"/>
      <c r="BD9" s="14"/>
      <c r="BG9" s="10"/>
      <c r="BH9" s="10"/>
      <c r="BI9" s="14"/>
      <c r="BJ9" s="14"/>
      <c r="BK9" s="14"/>
      <c r="BL9" s="14"/>
      <c r="BM9" s="14"/>
      <c r="BR9" s="38"/>
      <c r="BS9" s="13"/>
    </row>
    <row r="10" spans="1:71" ht="12" customHeight="1">
      <c r="B10" s="661"/>
      <c r="C10" s="661"/>
      <c r="D10" s="661"/>
      <c r="E10" s="661"/>
      <c r="F10" s="661"/>
      <c r="G10" s="661"/>
      <c r="H10" s="661"/>
      <c r="I10" s="661"/>
      <c r="J10" s="661"/>
      <c r="K10" s="661"/>
      <c r="L10" s="661"/>
      <c r="M10" s="661"/>
      <c r="N10" s="661"/>
      <c r="O10" s="661"/>
      <c r="P10" s="661"/>
      <c r="Q10" s="661"/>
      <c r="R10" s="661"/>
      <c r="S10" s="661"/>
      <c r="T10" s="661"/>
      <c r="U10" s="661"/>
      <c r="V10" s="661"/>
      <c r="W10" s="661"/>
      <c r="X10" s="661"/>
      <c r="Y10" s="36"/>
      <c r="AM10" s="40"/>
      <c r="AN10" s="41"/>
      <c r="AO10" s="41"/>
      <c r="AS10" s="41"/>
      <c r="AT10" s="41"/>
      <c r="AV10" s="50"/>
      <c r="AW10" s="50"/>
      <c r="AX10" s="50"/>
      <c r="AZ10" s="37"/>
      <c r="BA10" s="37"/>
      <c r="BB10" s="37"/>
      <c r="BC10" s="14"/>
      <c r="BD10" s="14"/>
      <c r="BG10" s="10"/>
      <c r="BH10" s="10"/>
      <c r="BI10" s="14"/>
      <c r="BJ10" s="14"/>
      <c r="BK10" s="14"/>
      <c r="BL10" s="14"/>
      <c r="BM10" s="14"/>
      <c r="BR10" s="38"/>
      <c r="BS10" s="13"/>
    </row>
    <row r="11" spans="1:71" ht="12" customHeight="1">
      <c r="B11" s="61"/>
      <c r="C11" s="35"/>
      <c r="D11" s="36"/>
      <c r="E11" s="36"/>
      <c r="F11" s="36"/>
      <c r="G11" s="36"/>
      <c r="H11" s="36"/>
      <c r="S11" s="36"/>
      <c r="T11" s="39"/>
      <c r="U11" s="39"/>
      <c r="V11" s="36"/>
      <c r="W11" s="36"/>
      <c r="X11" s="36"/>
      <c r="Y11" s="36"/>
      <c r="AM11" s="40"/>
      <c r="AN11" s="41"/>
      <c r="AO11" s="41"/>
      <c r="AS11" s="41"/>
      <c r="AT11" s="41"/>
      <c r="AV11" s="50"/>
      <c r="AW11" s="50"/>
      <c r="AX11" s="50"/>
      <c r="AZ11" s="37"/>
      <c r="BA11" s="37"/>
      <c r="BB11" s="37"/>
      <c r="BC11" s="14"/>
      <c r="BD11" s="14"/>
      <c r="BG11" s="10"/>
      <c r="BH11" s="10"/>
      <c r="BI11" s="14"/>
      <c r="BJ11" s="14"/>
      <c r="BK11" s="14"/>
      <c r="BL11" s="14"/>
      <c r="BM11" s="14"/>
      <c r="BR11" s="38"/>
      <c r="BS11" s="13"/>
    </row>
    <row r="12" spans="1:71" ht="12" customHeight="1">
      <c r="B12" s="88"/>
      <c r="C12" s="35"/>
      <c r="D12" s="36"/>
      <c r="E12" s="36"/>
      <c r="F12" s="36"/>
      <c r="G12" s="36"/>
      <c r="H12" s="36"/>
      <c r="S12" s="36"/>
      <c r="T12" s="39"/>
      <c r="U12" s="39"/>
      <c r="V12" s="36"/>
      <c r="W12" s="36"/>
      <c r="X12" s="36"/>
      <c r="Y12" s="36"/>
      <c r="AM12" s="40"/>
      <c r="AN12" s="41"/>
      <c r="AO12" s="41"/>
      <c r="AS12" s="41"/>
      <c r="AT12" s="41"/>
      <c r="AV12" s="50"/>
      <c r="AW12" s="50"/>
      <c r="AX12" s="50"/>
      <c r="AZ12" s="37"/>
      <c r="BA12" s="37"/>
      <c r="BB12" s="37"/>
      <c r="BC12" s="14"/>
      <c r="BD12" s="14"/>
      <c r="BG12" s="10"/>
      <c r="BH12" s="10"/>
      <c r="BI12" s="14"/>
      <c r="BJ12" s="14"/>
      <c r="BK12" s="14"/>
      <c r="BL12" s="14"/>
      <c r="BM12" s="14"/>
      <c r="BR12" s="38"/>
      <c r="BS12" s="13"/>
    </row>
    <row r="13" spans="1:71" ht="26.25" customHeight="1">
      <c r="B13" s="32" t="s">
        <v>9</v>
      </c>
      <c r="C13" s="28"/>
      <c r="D13" s="14"/>
      <c r="E13" s="14"/>
      <c r="F13" s="14"/>
      <c r="G13" s="14"/>
      <c r="H13" s="14"/>
      <c r="I13" s="14"/>
      <c r="J13" s="14"/>
      <c r="K13" s="597" t="s">
        <v>10</v>
      </c>
      <c r="L13" s="597"/>
      <c r="M13" s="597"/>
      <c r="N13" s="597"/>
      <c r="O13" s="597"/>
      <c r="P13" s="597"/>
      <c r="Q13" s="597"/>
      <c r="R13" s="14"/>
      <c r="S13" s="14"/>
      <c r="T13" s="14"/>
      <c r="U13" s="14"/>
      <c r="V13" s="14"/>
      <c r="W13" s="14"/>
      <c r="X13" s="14"/>
      <c r="Y13" s="14"/>
      <c r="Z13" s="598" t="s">
        <v>39</v>
      </c>
      <c r="AA13" s="598"/>
      <c r="AB13" s="598"/>
      <c r="AC13" s="598"/>
      <c r="AD13" s="598"/>
      <c r="AE13" s="598"/>
      <c r="AF13" s="598"/>
      <c r="AG13" s="598"/>
      <c r="AH13" s="598"/>
      <c r="AP13" s="11"/>
      <c r="AQ13" s="11"/>
      <c r="AR13" s="11"/>
      <c r="AV13" s="59"/>
    </row>
    <row r="14" spans="1:71" ht="36.75" customHeight="1">
      <c r="B14" s="51" t="s">
        <v>13</v>
      </c>
      <c r="C14" s="2"/>
      <c r="I14" s="487" t="s">
        <v>78</v>
      </c>
      <c r="J14" s="487"/>
      <c r="K14" s="487"/>
      <c r="L14" s="487"/>
      <c r="M14" s="487"/>
      <c r="N14" s="487"/>
      <c r="O14" s="487"/>
      <c r="P14" s="487"/>
      <c r="Q14" s="487"/>
      <c r="R14" s="487"/>
      <c r="V14" s="2"/>
      <c r="W14" s="2"/>
      <c r="X14" s="2"/>
      <c r="Z14" s="487" t="s">
        <v>68</v>
      </c>
      <c r="AA14" s="487"/>
      <c r="AB14" s="487"/>
      <c r="AC14" s="487"/>
      <c r="AD14" s="487"/>
      <c r="AE14" s="487"/>
      <c r="AF14" s="487"/>
      <c r="AG14" s="487"/>
      <c r="AH14" s="487"/>
      <c r="AL14" s="32" t="s">
        <v>9</v>
      </c>
      <c r="AP14" s="486" t="s">
        <v>10</v>
      </c>
      <c r="AQ14" s="486"/>
      <c r="AR14" s="486"/>
      <c r="AU14" s="56" t="s">
        <v>33</v>
      </c>
    </row>
    <row r="15" spans="1:71" ht="15.75">
      <c r="AL15" s="51" t="s">
        <v>13</v>
      </c>
      <c r="AM15" s="42"/>
      <c r="AN15" s="42"/>
      <c r="AO15" s="42"/>
      <c r="AP15" s="487" t="s">
        <v>30</v>
      </c>
      <c r="AQ15" s="487"/>
      <c r="AR15" s="487"/>
      <c r="AS15" s="42"/>
      <c r="AT15" s="42"/>
      <c r="AU15" s="52" t="s">
        <v>32</v>
      </c>
      <c r="AV15" s="42"/>
      <c r="AW15" s="42"/>
    </row>
    <row r="16" spans="1:71">
      <c r="AI16" s="45" t="s">
        <v>19</v>
      </c>
    </row>
    <row r="17" spans="3:34" ht="15" customHeight="1">
      <c r="C17" s="2"/>
      <c r="N17" s="2"/>
      <c r="O17" s="2"/>
      <c r="P17" s="2"/>
      <c r="V17" s="2"/>
      <c r="W17" s="2"/>
      <c r="X17" s="2"/>
      <c r="AD17" s="2"/>
      <c r="AE17" s="2"/>
      <c r="AF17" s="2"/>
      <c r="AG17" s="2"/>
      <c r="AH17" s="2"/>
    </row>
    <row r="18" spans="3:34" ht="15" customHeight="1">
      <c r="C18" s="2"/>
      <c r="N18" s="2"/>
      <c r="O18" s="2"/>
      <c r="P18" s="2"/>
      <c r="V18" s="2"/>
      <c r="W18" s="2"/>
      <c r="X18" s="2"/>
      <c r="AD18" s="2"/>
      <c r="AE18" s="2"/>
      <c r="AF18" s="2"/>
      <c r="AG18" s="2"/>
      <c r="AH18" s="2"/>
    </row>
    <row r="19" spans="3:34" ht="15" customHeight="1">
      <c r="C19" s="2"/>
      <c r="N19" s="2"/>
      <c r="O19" s="2"/>
      <c r="P19" s="2"/>
      <c r="V19" s="2"/>
      <c r="W19" s="2"/>
      <c r="X19" s="2"/>
      <c r="AD19" s="2"/>
      <c r="AE19" s="2"/>
      <c r="AF19" s="2"/>
      <c r="AG19" s="2"/>
      <c r="AH19" s="2"/>
    </row>
    <row r="20" spans="3:34" s="12" customFormat="1" ht="15" customHeight="1"/>
    <row r="21" spans="3:34" s="13" customFormat="1" ht="15" customHeight="1"/>
    <row r="22" spans="3:34" s="13" customFormat="1" ht="16.5" customHeight="1"/>
    <row r="23" spans="3:34" s="13" customFormat="1" ht="18" customHeight="1"/>
    <row r="24" spans="3:34" s="13" customFormat="1" ht="18" customHeight="1"/>
    <row r="25" spans="3:34" ht="19.5" customHeight="1">
      <c r="C25" s="2"/>
      <c r="N25" s="2"/>
      <c r="O25" s="2"/>
      <c r="P25" s="2"/>
      <c r="V25" s="2"/>
      <c r="W25" s="2"/>
      <c r="X25" s="2"/>
      <c r="AD25" s="2"/>
      <c r="AE25" s="2"/>
      <c r="AF25" s="2"/>
      <c r="AG25" s="2"/>
      <c r="AH25" s="2"/>
    </row>
    <row r="26" spans="3:34" ht="19.5" customHeight="1">
      <c r="C26" s="2"/>
      <c r="N26" s="2"/>
      <c r="O26" s="2"/>
      <c r="P26" s="2"/>
      <c r="V26" s="2"/>
      <c r="W26" s="2"/>
      <c r="X26" s="2"/>
      <c r="AD26" s="2"/>
      <c r="AE26" s="2"/>
      <c r="AF26" s="2"/>
      <c r="AG26" s="2"/>
      <c r="AH26" s="2"/>
    </row>
  </sheetData>
  <mergeCells count="29">
    <mergeCell ref="AP15:AR15"/>
    <mergeCell ref="B10:X10"/>
    <mergeCell ref="K13:Q13"/>
    <mergeCell ref="Z13:AH13"/>
    <mergeCell ref="I14:R14"/>
    <mergeCell ref="Z14:AH14"/>
    <mergeCell ref="AP14:AR14"/>
    <mergeCell ref="AW4:AW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C1:F1"/>
    <mergeCell ref="A2:N2"/>
    <mergeCell ref="O2:AI2"/>
    <mergeCell ref="AM2:AP2"/>
    <mergeCell ref="A3:A5"/>
    <mergeCell ref="B3:B5"/>
    <mergeCell ref="C3:C5"/>
    <mergeCell ref="D3:AH3"/>
    <mergeCell ref="AP3:AS3"/>
    <mergeCell ref="AK4:AK5"/>
  </mergeCells>
  <conditionalFormatting sqref="AW7 A7 C7 AK7:AL7">
    <cfRule type="expression" dxfId="37" priority="11" stopIfTrue="1">
      <formula>$A7=""</formula>
    </cfRule>
  </conditionalFormatting>
  <conditionalFormatting sqref="AV13">
    <cfRule type="expression" dxfId="36" priority="10" stopIfTrue="1">
      <formula>#REF!=""</formula>
    </cfRule>
  </conditionalFormatting>
  <conditionalFormatting sqref="AV7">
    <cfRule type="expression" dxfId="35" priority="9" stopIfTrue="1">
      <formula>$AL7=""</formula>
    </cfRule>
  </conditionalFormatting>
  <conditionalFormatting sqref="AM7 D7:AI7 AI6">
    <cfRule type="expression" dxfId="34" priority="6" stopIfTrue="1">
      <formula>AND(#REF!="Ders",$B6&gt;"")</formula>
    </cfRule>
    <cfRule type="expression" dxfId="33" priority="7" stopIfTrue="1">
      <formula>AND(OR(#REF!=6,#REF!=7),$B6&gt;"")</formula>
    </cfRule>
    <cfRule type="expression" dxfId="32" priority="8" stopIfTrue="1">
      <formula>$B6=""</formula>
    </cfRule>
  </conditionalFormatting>
  <conditionalFormatting sqref="D7:AH7">
    <cfRule type="expression" dxfId="31" priority="3" stopIfTrue="1">
      <formula>AND(#REF!="Ders",#REF!&gt;"")</formula>
    </cfRule>
    <cfRule type="expression" dxfId="30" priority="4" stopIfTrue="1">
      <formula>AND(OR(#REF!=6,#REF!=7),#REF!&gt;"")</formula>
    </cfRule>
    <cfRule type="expression" dxfId="29" priority="5" stopIfTrue="1">
      <formula>#REF!=""</formula>
    </cfRule>
  </conditionalFormatting>
  <conditionalFormatting sqref="AI5:AJ6">
    <cfRule type="cellIs" dxfId="28" priority="1" stopIfTrue="1" operator="equal">
      <formula>"Haz."</formula>
    </cfRule>
    <cfRule type="expression" dxfId="27" priority="2" stopIfTrue="1">
      <formula>#REF!&gt;5</formula>
    </cfRule>
  </conditionalFormatting>
  <pageMargins left="0.7" right="0.7" top="0.75" bottom="0.75" header="0.3" footer="0.3"/>
  <pageSetup paperSize="9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1"/>
  <sheetViews>
    <sheetView workbookViewId="0">
      <selection activeCell="A10" sqref="A10"/>
    </sheetView>
  </sheetViews>
  <sheetFormatPr defaultRowHeight="12.75"/>
  <cols>
    <col min="1" max="1" width="3" customWidth="1"/>
    <col min="2" max="2" width="17.140625" customWidth="1"/>
    <col min="3" max="3" width="10.28515625" customWidth="1"/>
    <col min="4" max="4" width="3.28515625" customWidth="1"/>
    <col min="5" max="5" width="3.140625" customWidth="1"/>
    <col min="6" max="6" width="3.28515625" customWidth="1"/>
    <col min="7" max="17" width="3.5703125" customWidth="1"/>
    <col min="18" max="18" width="3.140625" customWidth="1"/>
    <col min="19" max="22" width="3.5703125" customWidth="1"/>
    <col min="23" max="23" width="3.42578125" customWidth="1"/>
    <col min="24" max="24" width="3" customWidth="1"/>
    <col min="25" max="34" width="3.5703125" customWidth="1"/>
    <col min="35" max="35" width="6.5703125" customWidth="1"/>
  </cols>
  <sheetData>
    <row r="1" spans="1:49" ht="26.25" thickBot="1">
      <c r="A1" s="1"/>
      <c r="B1" s="15" t="s">
        <v>11</v>
      </c>
      <c r="C1" s="454" t="s">
        <v>161</v>
      </c>
      <c r="D1" s="455"/>
      <c r="E1" s="455"/>
      <c r="F1" s="456"/>
      <c r="G1" s="4"/>
      <c r="H1" s="4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I1" s="2"/>
      <c r="AJ1" s="2"/>
      <c r="AK1" s="2"/>
      <c r="AL1" s="2"/>
      <c r="AM1" s="2"/>
      <c r="AN1" s="2"/>
      <c r="AO1" s="2"/>
      <c r="AP1" s="2"/>
      <c r="AQ1" s="2"/>
      <c r="AR1" s="17"/>
      <c r="AS1" s="17"/>
      <c r="AT1" s="2"/>
      <c r="AU1" s="25"/>
      <c r="AV1" s="2"/>
      <c r="AW1" s="2"/>
    </row>
    <row r="2" spans="1:49" ht="51" customHeight="1" thickBot="1">
      <c r="A2" s="457" t="s">
        <v>14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662" t="s">
        <v>156</v>
      </c>
      <c r="P2" s="662"/>
      <c r="Q2" s="662"/>
      <c r="R2" s="662"/>
      <c r="S2" s="662"/>
      <c r="T2" s="662"/>
      <c r="U2" s="662"/>
      <c r="V2" s="662"/>
      <c r="W2" s="662"/>
      <c r="X2" s="662"/>
      <c r="Y2" s="662"/>
      <c r="Z2" s="662"/>
      <c r="AA2" s="662"/>
      <c r="AB2" s="662"/>
      <c r="AC2" s="662"/>
      <c r="AD2" s="662"/>
      <c r="AE2" s="662"/>
      <c r="AF2" s="662"/>
      <c r="AG2" s="662"/>
      <c r="AH2" s="662"/>
      <c r="AI2" s="662"/>
      <c r="AJ2" s="22"/>
      <c r="AK2" s="7"/>
      <c r="AL2" s="34" t="s">
        <v>0</v>
      </c>
      <c r="AM2" s="454" t="str">
        <f>C1</f>
        <v xml:space="preserve">2014 Haziran     </v>
      </c>
      <c r="AN2" s="455"/>
      <c r="AO2" s="455"/>
      <c r="AP2" s="456"/>
      <c r="AQ2" s="47"/>
      <c r="AR2" s="33"/>
      <c r="AS2" s="8"/>
      <c r="AT2" s="86" t="s">
        <v>31</v>
      </c>
      <c r="AU2" s="87">
        <v>5.3504999999999997E-2</v>
      </c>
      <c r="AV2" s="7"/>
      <c r="AW2" s="7"/>
    </row>
    <row r="3" spans="1:49" ht="23.25" customHeight="1" thickBot="1">
      <c r="A3" s="663" t="s">
        <v>1</v>
      </c>
      <c r="B3" s="462" t="s">
        <v>2</v>
      </c>
      <c r="C3" s="462" t="s">
        <v>3</v>
      </c>
      <c r="D3" s="664" t="str">
        <f>C1</f>
        <v xml:space="preserve">2014 Haziran     </v>
      </c>
      <c r="E3" s="664"/>
      <c r="F3" s="664"/>
      <c r="G3" s="664"/>
      <c r="H3" s="664"/>
      <c r="I3" s="664"/>
      <c r="J3" s="664"/>
      <c r="K3" s="664"/>
      <c r="L3" s="664"/>
      <c r="M3" s="664"/>
      <c r="N3" s="664"/>
      <c r="O3" s="664"/>
      <c r="P3" s="664"/>
      <c r="Q3" s="664"/>
      <c r="R3" s="664"/>
      <c r="S3" s="664"/>
      <c r="T3" s="664"/>
      <c r="U3" s="664"/>
      <c r="V3" s="664"/>
      <c r="W3" s="664"/>
      <c r="X3" s="664"/>
      <c r="Y3" s="664"/>
      <c r="Z3" s="664"/>
      <c r="AA3" s="664"/>
      <c r="AB3" s="664"/>
      <c r="AC3" s="664"/>
      <c r="AD3" s="664"/>
      <c r="AE3" s="664"/>
      <c r="AF3" s="664"/>
      <c r="AG3" s="664"/>
      <c r="AH3" s="664"/>
      <c r="AI3" s="312"/>
      <c r="AJ3" s="18"/>
      <c r="AK3" s="20"/>
      <c r="AL3" s="21"/>
      <c r="AM3" s="21"/>
      <c r="AN3" s="21"/>
      <c r="AO3" s="21"/>
      <c r="AP3" s="466" t="s">
        <v>5</v>
      </c>
      <c r="AQ3" s="467"/>
      <c r="AR3" s="467"/>
      <c r="AS3" s="468"/>
      <c r="AT3" s="16"/>
      <c r="AU3" s="21"/>
      <c r="AV3" s="20"/>
      <c r="AW3" s="21"/>
    </row>
    <row r="4" spans="1:49" ht="57.75" customHeight="1">
      <c r="A4" s="663"/>
      <c r="B4" s="462"/>
      <c r="C4" s="462"/>
      <c r="D4" s="271" t="s">
        <v>45</v>
      </c>
      <c r="E4" s="181" t="s">
        <v>160</v>
      </c>
      <c r="F4" s="181" t="s">
        <v>40</v>
      </c>
      <c r="G4" s="181" t="s">
        <v>41</v>
      </c>
      <c r="H4" s="181" t="s">
        <v>42</v>
      </c>
      <c r="I4" s="181" t="s">
        <v>43</v>
      </c>
      <c r="J4" s="271" t="s">
        <v>44</v>
      </c>
      <c r="K4" s="271" t="s">
        <v>45</v>
      </c>
      <c r="L4" s="181" t="s">
        <v>37</v>
      </c>
      <c r="M4" s="181" t="s">
        <v>40</v>
      </c>
      <c r="N4" s="181" t="s">
        <v>41</v>
      </c>
      <c r="O4" s="181" t="s">
        <v>42</v>
      </c>
      <c r="P4" s="181" t="s">
        <v>43</v>
      </c>
      <c r="Q4" s="271" t="s">
        <v>44</v>
      </c>
      <c r="R4" s="271" t="s">
        <v>45</v>
      </c>
      <c r="S4" s="328" t="s">
        <v>37</v>
      </c>
      <c r="T4" s="328" t="s">
        <v>40</v>
      </c>
      <c r="U4" s="328" t="s">
        <v>41</v>
      </c>
      <c r="V4" s="328" t="s">
        <v>42</v>
      </c>
      <c r="W4" s="328" t="s">
        <v>43</v>
      </c>
      <c r="X4" s="328" t="s">
        <v>44</v>
      </c>
      <c r="Y4" s="328" t="s">
        <v>45</v>
      </c>
      <c r="Z4" s="328" t="s">
        <v>37</v>
      </c>
      <c r="AA4" s="328" t="s">
        <v>40</v>
      </c>
      <c r="AB4" s="328" t="s">
        <v>41</v>
      </c>
      <c r="AC4" s="328" t="s">
        <v>42</v>
      </c>
      <c r="AD4" s="328" t="s">
        <v>43</v>
      </c>
      <c r="AE4" s="328" t="s">
        <v>44</v>
      </c>
      <c r="AF4" s="328" t="s">
        <v>45</v>
      </c>
      <c r="AG4" s="328" t="s">
        <v>37</v>
      </c>
      <c r="AH4" s="330"/>
      <c r="AI4" s="323"/>
      <c r="AJ4" s="9"/>
      <c r="AK4" s="469" t="s">
        <v>12</v>
      </c>
      <c r="AL4" s="475" t="s">
        <v>2</v>
      </c>
      <c r="AM4" s="471" t="s">
        <v>4</v>
      </c>
      <c r="AN4" s="477" t="s">
        <v>28</v>
      </c>
      <c r="AO4" s="477" t="s">
        <v>29</v>
      </c>
      <c r="AP4" s="477" t="s">
        <v>27</v>
      </c>
      <c r="AQ4" s="481" t="s">
        <v>16</v>
      </c>
      <c r="AR4" s="479" t="s">
        <v>34</v>
      </c>
      <c r="AS4" s="479" t="s">
        <v>26</v>
      </c>
      <c r="AT4" s="477" t="s">
        <v>7</v>
      </c>
      <c r="AU4" s="483" t="s">
        <v>6</v>
      </c>
      <c r="AV4" s="471" t="s">
        <v>17</v>
      </c>
      <c r="AW4" s="473" t="s">
        <v>1</v>
      </c>
    </row>
    <row r="5" spans="1:49" ht="18" customHeight="1">
      <c r="A5" s="663"/>
      <c r="B5" s="462"/>
      <c r="C5" s="462"/>
      <c r="D5" s="272">
        <v>1</v>
      </c>
      <c r="E5" s="162">
        <v>2</v>
      </c>
      <c r="F5" s="162">
        <v>3</v>
      </c>
      <c r="G5" s="162">
        <v>4</v>
      </c>
      <c r="H5" s="162">
        <v>5</v>
      </c>
      <c r="I5" s="162">
        <v>6</v>
      </c>
      <c r="J5" s="272">
        <v>7</v>
      </c>
      <c r="K5" s="272">
        <v>8</v>
      </c>
      <c r="L5" s="162">
        <v>9</v>
      </c>
      <c r="M5" s="162">
        <v>10</v>
      </c>
      <c r="N5" s="162">
        <v>11</v>
      </c>
      <c r="O5" s="162">
        <v>12</v>
      </c>
      <c r="P5" s="162">
        <v>13</v>
      </c>
      <c r="Q5" s="272">
        <v>14</v>
      </c>
      <c r="R5" s="272">
        <v>15</v>
      </c>
      <c r="S5" s="329">
        <v>16</v>
      </c>
      <c r="T5" s="329">
        <v>17</v>
      </c>
      <c r="U5" s="329">
        <v>18</v>
      </c>
      <c r="V5" s="329">
        <v>19</v>
      </c>
      <c r="W5" s="329">
        <v>20</v>
      </c>
      <c r="X5" s="329">
        <v>21</v>
      </c>
      <c r="Y5" s="329">
        <v>22</v>
      </c>
      <c r="Z5" s="329">
        <v>23</v>
      </c>
      <c r="AA5" s="329">
        <v>24</v>
      </c>
      <c r="AB5" s="329">
        <v>25</v>
      </c>
      <c r="AC5" s="329">
        <v>26</v>
      </c>
      <c r="AD5" s="329">
        <v>27</v>
      </c>
      <c r="AE5" s="329">
        <v>28</v>
      </c>
      <c r="AF5" s="329">
        <v>29</v>
      </c>
      <c r="AG5" s="329">
        <v>30</v>
      </c>
      <c r="AH5" s="331"/>
      <c r="AI5" s="322" t="s">
        <v>18</v>
      </c>
      <c r="AJ5" s="19"/>
      <c r="AK5" s="470"/>
      <c r="AL5" s="476"/>
      <c r="AM5" s="472"/>
      <c r="AN5" s="478"/>
      <c r="AO5" s="478"/>
      <c r="AP5" s="478"/>
      <c r="AQ5" s="482"/>
      <c r="AR5" s="480"/>
      <c r="AS5" s="480"/>
      <c r="AT5" s="478"/>
      <c r="AU5" s="484"/>
      <c r="AV5" s="472"/>
      <c r="AW5" s="474"/>
    </row>
    <row r="6" spans="1:49" ht="27.75" customHeight="1">
      <c r="A6" s="321">
        <v>1</v>
      </c>
      <c r="B6" s="324" t="s">
        <v>158</v>
      </c>
      <c r="C6" s="167" t="s">
        <v>150</v>
      </c>
      <c r="D6" s="273"/>
      <c r="E6" s="326"/>
      <c r="F6" s="201"/>
      <c r="G6" s="201">
        <v>8</v>
      </c>
      <c r="H6" s="201"/>
      <c r="I6" s="201"/>
      <c r="J6" s="334"/>
      <c r="K6" s="334"/>
      <c r="L6" s="326"/>
      <c r="M6" s="201"/>
      <c r="N6" s="201">
        <v>8</v>
      </c>
      <c r="O6" s="201"/>
      <c r="P6" s="201"/>
      <c r="Q6" s="273"/>
      <c r="R6" s="273"/>
      <c r="S6" s="273"/>
      <c r="T6" s="273"/>
      <c r="U6" s="273"/>
      <c r="V6" s="335"/>
      <c r="W6" s="273"/>
      <c r="X6" s="273"/>
      <c r="Y6" s="273"/>
      <c r="Z6" s="273"/>
      <c r="AA6" s="273"/>
      <c r="AB6" s="273"/>
      <c r="AC6" s="335"/>
      <c r="AD6" s="273"/>
      <c r="AE6" s="273"/>
      <c r="AF6" s="273"/>
      <c r="AG6" s="273"/>
      <c r="AH6" s="332"/>
      <c r="AI6" s="325">
        <f>SUM(D6:AH6)</f>
        <v>16</v>
      </c>
      <c r="AJ6" s="19"/>
      <c r="AK6" s="161"/>
      <c r="AL6" s="160"/>
      <c r="AM6" s="152"/>
      <c r="AN6" s="157"/>
      <c r="AO6" s="157"/>
      <c r="AP6" s="157"/>
      <c r="AQ6" s="158"/>
      <c r="AR6" s="159"/>
      <c r="AS6" s="159"/>
      <c r="AT6" s="157"/>
      <c r="AU6" s="156"/>
      <c r="AV6" s="152"/>
      <c r="AW6" s="151"/>
    </row>
    <row r="7" spans="1:49" ht="28.5" customHeight="1">
      <c r="A7" s="321">
        <v>2</v>
      </c>
      <c r="B7" s="314" t="s">
        <v>152</v>
      </c>
      <c r="C7" s="167" t="s">
        <v>150</v>
      </c>
      <c r="D7" s="273"/>
      <c r="E7" s="327">
        <v>2</v>
      </c>
      <c r="F7" s="201"/>
      <c r="G7" s="201"/>
      <c r="H7" s="201"/>
      <c r="I7" s="201"/>
      <c r="J7" s="334"/>
      <c r="K7" s="334"/>
      <c r="L7" s="327">
        <v>2</v>
      </c>
      <c r="M7" s="201"/>
      <c r="N7" s="201"/>
      <c r="O7" s="201"/>
      <c r="P7" s="201"/>
      <c r="Q7" s="273"/>
      <c r="R7" s="273"/>
      <c r="S7" s="273"/>
      <c r="T7" s="273"/>
      <c r="U7" s="273"/>
      <c r="V7" s="336"/>
      <c r="W7" s="273"/>
      <c r="X7" s="273"/>
      <c r="Y7" s="273"/>
      <c r="Z7" s="273"/>
      <c r="AA7" s="273"/>
      <c r="AB7" s="273"/>
      <c r="AC7" s="336"/>
      <c r="AD7" s="273"/>
      <c r="AE7" s="273"/>
      <c r="AF7" s="273"/>
      <c r="AG7" s="273"/>
      <c r="AH7" s="332"/>
      <c r="AI7" s="325">
        <f>SUM(D7:AH7)</f>
        <v>4</v>
      </c>
      <c r="AJ7" s="19"/>
      <c r="AK7" s="161"/>
      <c r="AL7" s="160"/>
      <c r="AM7" s="152"/>
      <c r="AN7" s="157"/>
      <c r="AO7" s="157"/>
      <c r="AP7" s="157"/>
      <c r="AQ7" s="158"/>
      <c r="AR7" s="159"/>
      <c r="AS7" s="159"/>
      <c r="AT7" s="157"/>
      <c r="AU7" s="156"/>
      <c r="AV7" s="152"/>
      <c r="AW7" s="151"/>
    </row>
    <row r="8" spans="1:49" ht="16.5" thickBot="1">
      <c r="A8" s="11"/>
      <c r="B8" s="61" t="s">
        <v>35</v>
      </c>
      <c r="C8" s="32"/>
      <c r="D8" s="43"/>
      <c r="E8" s="43"/>
      <c r="F8" s="43"/>
      <c r="G8" s="43"/>
      <c r="H8" s="43"/>
      <c r="I8" s="43"/>
      <c r="J8" s="43"/>
      <c r="K8" s="2"/>
      <c r="L8" s="2"/>
      <c r="M8" s="2"/>
      <c r="N8" s="10"/>
      <c r="O8" s="194"/>
      <c r="P8" s="194"/>
      <c r="Q8" s="194"/>
      <c r="R8" s="43"/>
      <c r="S8" s="43"/>
      <c r="T8" s="31"/>
      <c r="U8" s="31"/>
      <c r="V8" s="43"/>
      <c r="W8" s="43"/>
      <c r="X8" s="43"/>
      <c r="Y8" s="43"/>
      <c r="Z8" s="43"/>
      <c r="AA8" s="2"/>
      <c r="AB8" s="2"/>
      <c r="AC8" s="2"/>
      <c r="AD8" s="10"/>
      <c r="AE8" s="10"/>
      <c r="AF8" s="10"/>
      <c r="AG8" s="10"/>
      <c r="AH8" s="10"/>
      <c r="AI8" s="2"/>
      <c r="AJ8" s="2"/>
      <c r="AK8" s="80"/>
      <c r="AL8" s="81" t="s">
        <v>8</v>
      </c>
      <c r="AM8" s="77"/>
      <c r="AN8" s="74"/>
      <c r="AO8" s="78"/>
      <c r="AP8" s="85" t="e">
        <f>SUM(#REF!)</f>
        <v>#REF!</v>
      </c>
      <c r="AQ8" s="27"/>
      <c r="AR8" s="62" t="e">
        <f>SUM(#REF!)</f>
        <v>#REF!</v>
      </c>
      <c r="AS8" s="62" t="e">
        <f>SUM(#REF!)</f>
        <v>#REF!</v>
      </c>
      <c r="AT8" s="62" t="e">
        <f>SUM(#REF!)</f>
        <v>#REF!</v>
      </c>
      <c r="AU8" s="62" t="e">
        <f>SUM(#REF!)</f>
        <v>#REF!</v>
      </c>
      <c r="AV8" s="29"/>
      <c r="AW8" s="82">
        <v>8</v>
      </c>
    </row>
    <row r="9" spans="1:49">
      <c r="A9" s="11"/>
      <c r="B9" s="61" t="s">
        <v>36</v>
      </c>
      <c r="C9" s="32"/>
      <c r="D9" s="43"/>
      <c r="E9" s="43"/>
      <c r="F9" s="43"/>
      <c r="G9" s="43"/>
      <c r="H9" s="43"/>
      <c r="I9" s="43"/>
      <c r="J9" s="43"/>
      <c r="K9" s="2"/>
      <c r="L9" s="2"/>
      <c r="M9" s="2"/>
      <c r="N9" s="10"/>
      <c r="O9" s="10"/>
      <c r="P9" s="10"/>
      <c r="Q9" s="2"/>
      <c r="R9" s="43"/>
      <c r="S9" s="43"/>
      <c r="T9" s="31"/>
      <c r="U9" s="31"/>
      <c r="V9" s="43"/>
      <c r="W9" s="43"/>
      <c r="X9" s="43"/>
      <c r="Y9" s="43"/>
      <c r="Z9" s="2"/>
      <c r="AA9" s="2"/>
      <c r="AB9" s="2"/>
      <c r="AC9" s="2"/>
      <c r="AD9" s="10"/>
      <c r="AE9" s="10"/>
      <c r="AF9" s="10"/>
      <c r="AG9" s="10"/>
      <c r="AH9" s="10"/>
      <c r="AI9" s="31"/>
      <c r="AJ9" s="13"/>
      <c r="AK9" s="31"/>
      <c r="AL9" s="2"/>
      <c r="AM9" s="32"/>
      <c r="AN9" s="53"/>
      <c r="AO9" s="53"/>
      <c r="AP9" s="2"/>
      <c r="AQ9" s="2"/>
      <c r="AR9" s="2"/>
      <c r="AS9" s="54"/>
      <c r="AT9" s="54"/>
      <c r="AU9" s="2"/>
      <c r="AV9" s="55"/>
      <c r="AW9" s="60"/>
    </row>
    <row r="10" spans="1:49">
      <c r="A10" s="2"/>
      <c r="B10" s="61" t="s">
        <v>25</v>
      </c>
      <c r="C10" s="35"/>
      <c r="D10" s="36"/>
      <c r="E10" s="36"/>
      <c r="F10" s="36"/>
      <c r="G10" s="36"/>
      <c r="H10" s="36"/>
      <c r="I10" s="2"/>
      <c r="J10" s="2"/>
      <c r="K10" s="2"/>
      <c r="L10" s="2"/>
      <c r="M10" s="2"/>
      <c r="N10" s="10"/>
      <c r="O10" s="10"/>
      <c r="P10" s="10"/>
      <c r="Q10" s="2"/>
      <c r="R10" s="2"/>
      <c r="S10" s="36"/>
      <c r="T10" s="39"/>
      <c r="U10" s="39"/>
      <c r="V10" s="36"/>
      <c r="W10" s="36"/>
      <c r="X10" s="36"/>
      <c r="Y10" s="36"/>
      <c r="Z10" s="2"/>
      <c r="AA10" s="2"/>
      <c r="AB10" s="2"/>
      <c r="AC10" s="2"/>
      <c r="AD10" s="10"/>
      <c r="AE10" s="10"/>
      <c r="AF10" s="10"/>
      <c r="AG10" s="10"/>
      <c r="AH10" s="10"/>
      <c r="AI10" s="2"/>
      <c r="AJ10" s="2"/>
      <c r="AK10" s="2"/>
      <c r="AL10" s="2"/>
      <c r="AM10" s="40"/>
      <c r="AN10" s="41"/>
      <c r="AO10" s="41"/>
      <c r="AP10" s="2"/>
      <c r="AQ10" s="2"/>
      <c r="AR10" s="2"/>
      <c r="AS10" s="41"/>
      <c r="AT10" s="41"/>
      <c r="AU10" s="2"/>
      <c r="AV10" s="50"/>
      <c r="AW10" s="50"/>
    </row>
    <row r="11" spans="1:49">
      <c r="A11" s="2"/>
      <c r="B11" s="61"/>
      <c r="C11" s="35"/>
      <c r="D11" s="183"/>
      <c r="E11" s="36"/>
      <c r="F11" s="36"/>
      <c r="G11" s="36"/>
      <c r="H11" s="36"/>
      <c r="I11" s="2"/>
      <c r="J11" s="2"/>
      <c r="K11" s="2"/>
      <c r="L11" s="2"/>
      <c r="M11" s="2"/>
      <c r="N11" s="10"/>
      <c r="O11" s="10"/>
      <c r="P11" s="10"/>
      <c r="Q11" s="2"/>
      <c r="R11" s="2"/>
      <c r="S11" s="36"/>
      <c r="T11" s="39"/>
      <c r="U11" s="39"/>
      <c r="V11" s="36"/>
      <c r="W11" s="36"/>
      <c r="X11" s="36"/>
      <c r="Y11" s="36"/>
      <c r="Z11" s="2"/>
      <c r="AA11" s="2"/>
      <c r="AB11" s="2"/>
      <c r="AC11" s="2"/>
      <c r="AD11" s="10"/>
      <c r="AE11" s="10"/>
      <c r="AF11" s="10"/>
      <c r="AG11" s="10"/>
      <c r="AH11" s="10"/>
      <c r="AI11" s="2"/>
      <c r="AJ11" s="2"/>
      <c r="AK11" s="2"/>
      <c r="AL11" s="2"/>
      <c r="AM11" s="40"/>
      <c r="AN11" s="41"/>
      <c r="AO11" s="41"/>
      <c r="AP11" s="2"/>
      <c r="AQ11" s="2"/>
      <c r="AR11" s="2"/>
      <c r="AS11" s="41"/>
      <c r="AT11" s="41"/>
      <c r="AU11" s="2"/>
      <c r="AV11" s="50"/>
      <c r="AW11" s="50"/>
    </row>
    <row r="12" spans="1:49">
      <c r="A12" s="2"/>
      <c r="B12" s="138"/>
      <c r="C12" s="35"/>
      <c r="D12" s="36"/>
      <c r="E12" s="36"/>
      <c r="F12" s="36"/>
      <c r="G12" s="36"/>
      <c r="H12" s="36"/>
      <c r="I12" s="2"/>
      <c r="J12" s="2"/>
      <c r="K12" s="2"/>
      <c r="L12" s="2"/>
      <c r="M12" s="2"/>
      <c r="N12" s="10"/>
      <c r="O12" s="10"/>
      <c r="P12" s="10"/>
      <c r="Q12" s="2"/>
      <c r="R12" s="2"/>
      <c r="S12" s="36"/>
      <c r="T12" s="39"/>
      <c r="U12" s="39"/>
      <c r="V12" s="36"/>
      <c r="W12" s="36"/>
      <c r="X12" s="36"/>
      <c r="Y12" s="36"/>
      <c r="Z12" s="2"/>
      <c r="AA12" s="2"/>
      <c r="AB12" s="2"/>
      <c r="AC12" s="2"/>
      <c r="AD12" s="10"/>
      <c r="AE12" s="10"/>
      <c r="AF12" s="10"/>
      <c r="AG12" s="10"/>
      <c r="AH12" s="10"/>
      <c r="AI12" s="2"/>
      <c r="AJ12" s="2"/>
      <c r="AK12" s="2"/>
      <c r="AL12" s="2"/>
      <c r="AM12" s="40"/>
      <c r="AN12" s="41"/>
      <c r="AO12" s="41"/>
      <c r="AP12" s="2"/>
      <c r="AQ12" s="2"/>
      <c r="AR12" s="2"/>
      <c r="AS12" s="41"/>
      <c r="AT12" s="41"/>
      <c r="AU12" s="2"/>
      <c r="AV12" s="50"/>
      <c r="AW12" s="50"/>
    </row>
    <row r="13" spans="1:49">
      <c r="A13" s="2"/>
      <c r="B13" s="61"/>
      <c r="C13" s="35"/>
      <c r="D13" s="36"/>
      <c r="E13" s="36"/>
      <c r="F13" s="36"/>
      <c r="G13" s="36"/>
      <c r="H13" s="36"/>
      <c r="I13" s="2"/>
      <c r="J13" s="2"/>
      <c r="K13" s="2"/>
      <c r="L13" s="2"/>
      <c r="M13" s="2"/>
      <c r="N13" s="10"/>
      <c r="O13" s="10"/>
      <c r="P13" s="10"/>
      <c r="Q13" s="2"/>
      <c r="R13" s="2"/>
      <c r="S13" s="36"/>
      <c r="T13" s="39"/>
      <c r="U13" s="39"/>
      <c r="V13" s="36"/>
      <c r="W13" s="36"/>
      <c r="X13" s="36"/>
      <c r="Y13" s="36"/>
      <c r="Z13" s="2"/>
      <c r="AA13" s="2"/>
      <c r="AB13" s="2"/>
      <c r="AC13" s="2"/>
      <c r="AD13" s="10"/>
      <c r="AE13" s="10"/>
      <c r="AF13" s="10"/>
      <c r="AG13" s="10"/>
      <c r="AH13" s="10"/>
      <c r="AI13" s="2"/>
      <c r="AJ13" s="2"/>
      <c r="AK13" s="2"/>
      <c r="AL13" s="2"/>
      <c r="AM13" s="40"/>
      <c r="AN13" s="41"/>
      <c r="AO13" s="41"/>
      <c r="AP13" s="2"/>
      <c r="AQ13" s="2"/>
      <c r="AR13" s="2"/>
      <c r="AS13" s="41"/>
      <c r="AT13" s="41"/>
      <c r="AU13" s="2"/>
      <c r="AV13" s="50"/>
      <c r="AW13" s="50"/>
    </row>
    <row r="14" spans="1:49" ht="15">
      <c r="A14" s="2"/>
      <c r="B14" s="32"/>
      <c r="C14" s="485"/>
      <c r="D14" s="485"/>
      <c r="E14" s="485"/>
      <c r="F14" s="485"/>
      <c r="G14" s="485"/>
      <c r="H14" s="485"/>
      <c r="I14" s="485"/>
      <c r="J14" s="485"/>
      <c r="K14" s="485"/>
      <c r="L14" s="256"/>
      <c r="S14" s="14"/>
      <c r="T14" s="14"/>
      <c r="U14" s="14"/>
      <c r="V14" s="14"/>
      <c r="W14" s="14"/>
      <c r="X14" s="14"/>
      <c r="Y14" s="14"/>
      <c r="AA14" s="665" t="s">
        <v>119</v>
      </c>
      <c r="AB14" s="665"/>
      <c r="AC14" s="665"/>
      <c r="AD14" s="665"/>
      <c r="AE14" s="665"/>
      <c r="AF14" s="665"/>
      <c r="AG14" s="665"/>
      <c r="AH14" s="665"/>
      <c r="AI14" s="2"/>
      <c r="AJ14" s="2"/>
      <c r="AK14" s="2"/>
      <c r="AL14" s="2"/>
      <c r="AM14" s="2"/>
      <c r="AN14" s="2"/>
      <c r="AO14" s="2"/>
      <c r="AP14" s="11"/>
      <c r="AQ14" s="11"/>
      <c r="AR14" s="11"/>
      <c r="AS14" s="2"/>
      <c r="AT14" s="2"/>
      <c r="AU14" s="2"/>
      <c r="AV14" s="59"/>
      <c r="AW14" s="2"/>
    </row>
    <row r="15" spans="1:49" ht="15.75">
      <c r="A15" s="2"/>
      <c r="C15" s="599"/>
      <c r="D15" s="599"/>
      <c r="E15" s="599"/>
      <c r="F15" s="599"/>
      <c r="G15" s="599"/>
      <c r="H15" s="599"/>
      <c r="I15" s="599"/>
      <c r="J15" s="599"/>
      <c r="K15" s="599"/>
      <c r="L15" s="279"/>
      <c r="M15" s="52"/>
      <c r="N15" s="52"/>
      <c r="O15" s="52"/>
      <c r="P15" s="52"/>
      <c r="Q15" s="52"/>
      <c r="R15" s="52"/>
      <c r="S15" s="2"/>
      <c r="T15" s="2"/>
      <c r="U15" s="2"/>
      <c r="V15" s="2"/>
      <c r="W15" s="2"/>
      <c r="X15" s="2"/>
      <c r="Y15" s="2"/>
      <c r="Z15" s="279" t="s">
        <v>162</v>
      </c>
      <c r="AA15" s="279"/>
      <c r="AB15" s="279"/>
      <c r="AC15" s="279"/>
      <c r="AD15" s="279"/>
      <c r="AE15" s="279"/>
      <c r="AF15" s="279"/>
      <c r="AG15" s="279"/>
      <c r="AH15" s="279"/>
      <c r="AI15" s="2"/>
      <c r="AJ15" s="2"/>
      <c r="AK15" s="2"/>
      <c r="AL15" s="32" t="s">
        <v>9</v>
      </c>
      <c r="AM15" s="2"/>
      <c r="AN15" s="2"/>
      <c r="AO15" s="2"/>
      <c r="AP15" s="486" t="s">
        <v>10</v>
      </c>
      <c r="AQ15" s="486"/>
      <c r="AR15" s="486"/>
      <c r="AS15" s="2"/>
      <c r="AT15" s="2"/>
      <c r="AU15" s="56" t="s">
        <v>33</v>
      </c>
      <c r="AV15" s="2"/>
      <c r="AW15" s="2"/>
    </row>
    <row r="16" spans="1:49" ht="15.75">
      <c r="A16" s="2"/>
      <c r="B16" s="38"/>
      <c r="C16" s="493"/>
      <c r="D16" s="493"/>
      <c r="E16" s="493"/>
      <c r="F16" s="493"/>
      <c r="G16" s="493"/>
      <c r="H16" s="493"/>
      <c r="I16" s="493"/>
      <c r="J16" s="493"/>
      <c r="K16" s="493"/>
      <c r="L16" s="2"/>
      <c r="M16" s="2"/>
      <c r="N16" s="10"/>
      <c r="O16" s="10"/>
      <c r="P16" s="10"/>
      <c r="Q16" s="2"/>
      <c r="R16" s="2"/>
      <c r="S16" s="2"/>
      <c r="T16" s="2"/>
      <c r="U16" s="2"/>
      <c r="V16" s="10"/>
      <c r="W16" s="10"/>
      <c r="X16" s="10"/>
      <c r="Y16" s="2"/>
      <c r="Z16" s="256" t="s">
        <v>163</v>
      </c>
      <c r="AA16" s="256"/>
      <c r="AB16" s="256"/>
      <c r="AC16" s="256"/>
      <c r="AD16" s="256"/>
      <c r="AE16" s="256"/>
      <c r="AF16" s="256"/>
      <c r="AG16" s="256"/>
      <c r="AH16" s="256"/>
      <c r="AI16" s="2"/>
      <c r="AJ16" s="2"/>
      <c r="AK16" s="2"/>
      <c r="AL16" s="51" t="s">
        <v>13</v>
      </c>
      <c r="AM16" s="42"/>
      <c r="AN16" s="42"/>
      <c r="AO16" s="42"/>
      <c r="AP16" s="487" t="s">
        <v>30</v>
      </c>
      <c r="AQ16" s="487"/>
      <c r="AR16" s="487"/>
      <c r="AS16" s="42"/>
      <c r="AT16" s="42"/>
      <c r="AU16" s="52" t="s">
        <v>32</v>
      </c>
      <c r="AV16" s="42"/>
      <c r="AW16" s="42"/>
    </row>
    <row r="26" spans="2:3">
      <c r="B26" s="166"/>
      <c r="C26" s="166"/>
    </row>
    <row r="27" spans="2:3">
      <c r="B27" s="166"/>
      <c r="C27" s="166"/>
    </row>
    <row r="28" spans="2:3">
      <c r="B28" s="166"/>
      <c r="C28" s="166"/>
    </row>
    <row r="29" spans="2:3">
      <c r="B29" s="166"/>
      <c r="C29" s="166"/>
    </row>
    <row r="30" spans="2:3">
      <c r="B30" s="166"/>
      <c r="C30" s="166"/>
    </row>
    <row r="31" spans="2:3">
      <c r="B31" s="117"/>
      <c r="C31" s="166"/>
    </row>
  </sheetData>
  <mergeCells count="28">
    <mergeCell ref="AP15:AR15"/>
    <mergeCell ref="C16:K16"/>
    <mergeCell ref="AP16:AR16"/>
    <mergeCell ref="C15:K15"/>
    <mergeCell ref="C14:K14"/>
    <mergeCell ref="AA14:AH14"/>
    <mergeCell ref="AW4:AW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C1:F1"/>
    <mergeCell ref="A2:N2"/>
    <mergeCell ref="O2:AI2"/>
    <mergeCell ref="AM2:AP2"/>
    <mergeCell ref="A3:A5"/>
    <mergeCell ref="B3:B5"/>
    <mergeCell ref="C3:C5"/>
    <mergeCell ref="D3:AH3"/>
    <mergeCell ref="AP3:AS3"/>
    <mergeCell ref="AK4:AK5"/>
  </mergeCells>
  <conditionalFormatting sqref="AW8:AW9">
    <cfRule type="expression" dxfId="26" priority="8" stopIfTrue="1">
      <formula>$A8=""</formula>
    </cfRule>
  </conditionalFormatting>
  <conditionalFormatting sqref="AV14">
    <cfRule type="expression" dxfId="25" priority="7" stopIfTrue="1">
      <formula>$A8=""</formula>
    </cfRule>
  </conditionalFormatting>
  <conditionalFormatting sqref="AV8">
    <cfRule type="expression" dxfId="24" priority="6" stopIfTrue="1">
      <formula>$AL8=""</formula>
    </cfRule>
  </conditionalFormatting>
  <conditionalFormatting sqref="AM8">
    <cfRule type="expression" dxfId="23" priority="3" stopIfTrue="1">
      <formula>AND(#REF!="Ders",$B8&gt;"")</formula>
    </cfRule>
    <cfRule type="expression" dxfId="22" priority="4" stopIfTrue="1">
      <formula>AND(OR(#REF!=6,#REF!=7),$B8&gt;"")</formula>
    </cfRule>
    <cfRule type="expression" dxfId="21" priority="5" stopIfTrue="1">
      <formula>$B8=""</formula>
    </cfRule>
  </conditionalFormatting>
  <conditionalFormatting sqref="AI5:AJ7">
    <cfRule type="cellIs" dxfId="20" priority="1" stopIfTrue="1" operator="equal">
      <formula>"Haz."</formula>
    </cfRule>
    <cfRule type="expression" dxfId="19" priority="2" stopIfTrue="1">
      <formula>#REF!&gt;5</formula>
    </cfRule>
  </conditionalFormatting>
  <pageMargins left="0.25" right="0.25" top="0.75" bottom="0.75" header="0.3" footer="0.3"/>
  <pageSetup paperSize="9" orientation="landscape" horizontalDpi="300" verticalDpi="300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2"/>
  <sheetViews>
    <sheetView workbookViewId="0">
      <selection activeCell="T19" sqref="T19"/>
    </sheetView>
  </sheetViews>
  <sheetFormatPr defaultRowHeight="12.75"/>
  <cols>
    <col min="1" max="1" width="3.28515625" customWidth="1"/>
    <col min="2" max="2" width="17.85546875" customWidth="1"/>
    <col min="3" max="3" width="8.28515625" customWidth="1"/>
    <col min="4" max="4" width="3.28515625" customWidth="1"/>
    <col min="5" max="5" width="3.140625" customWidth="1"/>
    <col min="6" max="6" width="3.28515625" customWidth="1"/>
    <col min="7" max="26" width="3.5703125" customWidth="1"/>
    <col min="27" max="27" width="3.42578125" customWidth="1"/>
    <col min="28" max="28" width="3.140625" customWidth="1"/>
    <col min="29" max="29" width="3.28515625" customWidth="1"/>
    <col min="30" max="34" width="3.5703125" customWidth="1"/>
    <col min="35" max="35" width="5.85546875" customWidth="1"/>
  </cols>
  <sheetData>
    <row r="1" spans="1:49" ht="26.25" thickBot="1">
      <c r="A1" s="1"/>
      <c r="B1" s="15" t="s">
        <v>11</v>
      </c>
      <c r="C1" s="454" t="s">
        <v>157</v>
      </c>
      <c r="D1" s="455"/>
      <c r="E1" s="455"/>
      <c r="F1" s="456"/>
      <c r="G1" s="4"/>
      <c r="H1" s="4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I1" s="2"/>
      <c r="AJ1" s="2"/>
      <c r="AK1" s="2"/>
      <c r="AL1" s="2"/>
      <c r="AM1" s="2"/>
      <c r="AN1" s="2"/>
      <c r="AO1" s="2"/>
      <c r="AP1" s="2"/>
      <c r="AQ1" s="2"/>
      <c r="AR1" s="17"/>
      <c r="AS1" s="17"/>
      <c r="AT1" s="2"/>
      <c r="AU1" s="25"/>
      <c r="AV1" s="2"/>
      <c r="AW1" s="2"/>
    </row>
    <row r="2" spans="1:49" ht="21" thickBot="1">
      <c r="A2" s="457" t="s">
        <v>14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90" t="s">
        <v>146</v>
      </c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0"/>
      <c r="AF2" s="490"/>
      <c r="AG2" s="490"/>
      <c r="AH2" s="490"/>
      <c r="AI2" s="490"/>
      <c r="AJ2" s="22"/>
      <c r="AK2" s="7"/>
      <c r="AL2" s="34" t="s">
        <v>0</v>
      </c>
      <c r="AM2" s="454" t="str">
        <f>C1</f>
        <v xml:space="preserve">2014 Mayıs   </v>
      </c>
      <c r="AN2" s="455"/>
      <c r="AO2" s="455"/>
      <c r="AP2" s="456"/>
      <c r="AQ2" s="47"/>
      <c r="AR2" s="33"/>
      <c r="AS2" s="8"/>
      <c r="AT2" s="86" t="s">
        <v>31</v>
      </c>
      <c r="AU2" s="87">
        <v>5.3504999999999997E-2</v>
      </c>
      <c r="AV2" s="7"/>
      <c r="AW2" s="7"/>
    </row>
    <row r="3" spans="1:49" ht="18" customHeight="1" thickBot="1">
      <c r="A3" s="459" t="s">
        <v>1</v>
      </c>
      <c r="B3" s="461" t="s">
        <v>2</v>
      </c>
      <c r="C3" s="461" t="s">
        <v>3</v>
      </c>
      <c r="D3" s="463" t="str">
        <f>C1</f>
        <v xml:space="preserve">2014 Mayıs   </v>
      </c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83"/>
      <c r="AJ3" s="18"/>
      <c r="AK3" s="20"/>
      <c r="AL3" s="21"/>
      <c r="AM3" s="21"/>
      <c r="AN3" s="21"/>
      <c r="AO3" s="21"/>
      <c r="AP3" s="466" t="s">
        <v>5</v>
      </c>
      <c r="AQ3" s="467"/>
      <c r="AR3" s="467"/>
      <c r="AS3" s="468"/>
      <c r="AT3" s="16"/>
      <c r="AU3" s="21"/>
      <c r="AV3" s="20"/>
      <c r="AW3" s="21"/>
    </row>
    <row r="4" spans="1:49" ht="57.75" customHeight="1">
      <c r="A4" s="460"/>
      <c r="B4" s="462"/>
      <c r="C4" s="462"/>
      <c r="D4" s="328" t="s">
        <v>45</v>
      </c>
      <c r="E4" s="181" t="s">
        <v>37</v>
      </c>
      <c r="F4" s="181" t="s">
        <v>40</v>
      </c>
      <c r="G4" s="181" t="s">
        <v>41</v>
      </c>
      <c r="H4" s="181" t="s">
        <v>42</v>
      </c>
      <c r="I4" s="181" t="s">
        <v>43</v>
      </c>
      <c r="J4" s="328" t="s">
        <v>44</v>
      </c>
      <c r="K4" s="328" t="s">
        <v>45</v>
      </c>
      <c r="L4" s="181" t="s">
        <v>37</v>
      </c>
      <c r="M4" s="181" t="s">
        <v>40</v>
      </c>
      <c r="N4" s="181" t="s">
        <v>41</v>
      </c>
      <c r="O4" s="181" t="s">
        <v>42</v>
      </c>
      <c r="P4" s="181" t="s">
        <v>43</v>
      </c>
      <c r="Q4" s="328" t="s">
        <v>44</v>
      </c>
      <c r="R4" s="328" t="s">
        <v>45</v>
      </c>
      <c r="S4" s="328" t="s">
        <v>37</v>
      </c>
      <c r="T4" s="328" t="s">
        <v>40</v>
      </c>
      <c r="U4" s="328" t="s">
        <v>41</v>
      </c>
      <c r="V4" s="328" t="s">
        <v>42</v>
      </c>
      <c r="W4" s="328" t="s">
        <v>43</v>
      </c>
      <c r="X4" s="328" t="s">
        <v>44</v>
      </c>
      <c r="Y4" s="328" t="s">
        <v>45</v>
      </c>
      <c r="Z4" s="328" t="s">
        <v>37</v>
      </c>
      <c r="AA4" s="328" t="s">
        <v>40</v>
      </c>
      <c r="AB4" s="328" t="s">
        <v>41</v>
      </c>
      <c r="AC4" s="328" t="s">
        <v>42</v>
      </c>
      <c r="AD4" s="328" t="s">
        <v>43</v>
      </c>
      <c r="AE4" s="328" t="s">
        <v>44</v>
      </c>
      <c r="AF4" s="328" t="s">
        <v>45</v>
      </c>
      <c r="AG4" s="328" t="s">
        <v>37</v>
      </c>
      <c r="AH4" s="328"/>
      <c r="AI4" s="193"/>
      <c r="AJ4" s="9"/>
      <c r="AK4" s="469" t="s">
        <v>12</v>
      </c>
      <c r="AL4" s="475" t="s">
        <v>2</v>
      </c>
      <c r="AM4" s="471" t="s">
        <v>4</v>
      </c>
      <c r="AN4" s="477" t="s">
        <v>28</v>
      </c>
      <c r="AO4" s="477" t="s">
        <v>29</v>
      </c>
      <c r="AP4" s="477" t="s">
        <v>27</v>
      </c>
      <c r="AQ4" s="481" t="s">
        <v>16</v>
      </c>
      <c r="AR4" s="479" t="s">
        <v>34</v>
      </c>
      <c r="AS4" s="479" t="s">
        <v>26</v>
      </c>
      <c r="AT4" s="477" t="s">
        <v>7</v>
      </c>
      <c r="AU4" s="483" t="s">
        <v>6</v>
      </c>
      <c r="AV4" s="471" t="s">
        <v>17</v>
      </c>
      <c r="AW4" s="473" t="s">
        <v>1</v>
      </c>
    </row>
    <row r="5" spans="1:49" ht="18" customHeight="1">
      <c r="A5" s="460"/>
      <c r="B5" s="462"/>
      <c r="C5" s="462"/>
      <c r="D5" s="329">
        <v>1</v>
      </c>
      <c r="E5" s="162"/>
      <c r="F5" s="162">
        <v>3</v>
      </c>
      <c r="G5" s="162">
        <v>4</v>
      </c>
      <c r="H5" s="162">
        <v>5</v>
      </c>
      <c r="I5" s="162">
        <v>6</v>
      </c>
      <c r="J5" s="329">
        <v>7</v>
      </c>
      <c r="K5" s="329">
        <v>8</v>
      </c>
      <c r="L5" s="162">
        <v>9</v>
      </c>
      <c r="M5" s="162">
        <v>10</v>
      </c>
      <c r="N5" s="162">
        <v>11</v>
      </c>
      <c r="O5" s="162">
        <v>12</v>
      </c>
      <c r="P5" s="162">
        <v>13</v>
      </c>
      <c r="Q5" s="329">
        <v>14</v>
      </c>
      <c r="R5" s="329">
        <v>15</v>
      </c>
      <c r="S5" s="329">
        <v>16</v>
      </c>
      <c r="T5" s="329">
        <v>17</v>
      </c>
      <c r="U5" s="329">
        <v>18</v>
      </c>
      <c r="V5" s="329">
        <v>19</v>
      </c>
      <c r="W5" s="329">
        <v>20</v>
      </c>
      <c r="X5" s="329">
        <v>21</v>
      </c>
      <c r="Y5" s="329">
        <v>22</v>
      </c>
      <c r="Z5" s="329">
        <v>23</v>
      </c>
      <c r="AA5" s="329">
        <v>24</v>
      </c>
      <c r="AB5" s="329">
        <v>25</v>
      </c>
      <c r="AC5" s="329">
        <v>26</v>
      </c>
      <c r="AD5" s="329">
        <v>27</v>
      </c>
      <c r="AE5" s="329">
        <v>28</v>
      </c>
      <c r="AF5" s="329">
        <v>29</v>
      </c>
      <c r="AG5" s="329">
        <v>30</v>
      </c>
      <c r="AH5" s="329">
        <v>31</v>
      </c>
      <c r="AI5" s="176" t="s">
        <v>18</v>
      </c>
      <c r="AJ5" s="19"/>
      <c r="AK5" s="470"/>
      <c r="AL5" s="476"/>
      <c r="AM5" s="472"/>
      <c r="AN5" s="478"/>
      <c r="AO5" s="478"/>
      <c r="AP5" s="478"/>
      <c r="AQ5" s="482"/>
      <c r="AR5" s="480"/>
      <c r="AS5" s="480"/>
      <c r="AT5" s="478"/>
      <c r="AU5" s="484"/>
      <c r="AV5" s="472"/>
      <c r="AW5" s="474"/>
    </row>
    <row r="6" spans="1:49" ht="27.75" customHeight="1">
      <c r="A6" s="315">
        <v>1</v>
      </c>
      <c r="B6" s="319" t="s">
        <v>147</v>
      </c>
      <c r="C6" s="312" t="s">
        <v>149</v>
      </c>
      <c r="D6" s="337"/>
      <c r="E6" s="269"/>
      <c r="F6" s="269"/>
      <c r="G6" s="269"/>
      <c r="H6" s="269"/>
      <c r="I6" s="269">
        <v>8</v>
      </c>
      <c r="J6" s="333"/>
      <c r="K6" s="333"/>
      <c r="L6" s="269"/>
      <c r="M6" s="269"/>
      <c r="N6" s="269"/>
      <c r="O6" s="269"/>
      <c r="P6" s="269">
        <v>8</v>
      </c>
      <c r="Q6" s="337"/>
      <c r="R6" s="337"/>
      <c r="S6" s="337"/>
      <c r="T6" s="337"/>
      <c r="U6" s="337"/>
      <c r="V6" s="337"/>
      <c r="W6" s="337"/>
      <c r="X6" s="337"/>
      <c r="Y6" s="337"/>
      <c r="Z6" s="337"/>
      <c r="AA6" s="337"/>
      <c r="AB6" s="337"/>
      <c r="AC6" s="337"/>
      <c r="AD6" s="337"/>
      <c r="AE6" s="337"/>
      <c r="AF6" s="337"/>
      <c r="AG6" s="337"/>
      <c r="AH6" s="337"/>
      <c r="AI6" s="320">
        <f>SUM(D6:AH6)</f>
        <v>16</v>
      </c>
      <c r="AJ6" s="19"/>
      <c r="AK6" s="161"/>
      <c r="AL6" s="160"/>
      <c r="AM6" s="152"/>
      <c r="AN6" s="157"/>
      <c r="AO6" s="157"/>
      <c r="AP6" s="157"/>
      <c r="AQ6" s="158"/>
      <c r="AR6" s="159"/>
      <c r="AS6" s="159"/>
      <c r="AT6" s="157"/>
      <c r="AU6" s="156"/>
      <c r="AV6" s="152"/>
      <c r="AW6" s="151"/>
    </row>
    <row r="7" spans="1:49" ht="27.75" customHeight="1">
      <c r="A7" s="316">
        <v>2</v>
      </c>
      <c r="B7" s="319" t="s">
        <v>154</v>
      </c>
      <c r="C7" s="313" t="s">
        <v>148</v>
      </c>
      <c r="D7" s="337"/>
      <c r="E7" s="269"/>
      <c r="F7" s="269">
        <v>4</v>
      </c>
      <c r="G7" s="269">
        <v>4</v>
      </c>
      <c r="H7" s="269"/>
      <c r="I7" s="269"/>
      <c r="J7" s="333"/>
      <c r="K7" s="333"/>
      <c r="L7" s="269"/>
      <c r="M7" s="269">
        <v>4</v>
      </c>
      <c r="N7" s="269">
        <v>4</v>
      </c>
      <c r="O7" s="269"/>
      <c r="P7" s="269"/>
      <c r="Q7" s="337"/>
      <c r="R7" s="337"/>
      <c r="S7" s="337"/>
      <c r="T7" s="337"/>
      <c r="U7" s="337"/>
      <c r="V7" s="337"/>
      <c r="W7" s="337"/>
      <c r="X7" s="337"/>
      <c r="Y7" s="337"/>
      <c r="Z7" s="337"/>
      <c r="AA7" s="337"/>
      <c r="AB7" s="337"/>
      <c r="AC7" s="337"/>
      <c r="AD7" s="337"/>
      <c r="AE7" s="337"/>
      <c r="AF7" s="337"/>
      <c r="AG7" s="337"/>
      <c r="AH7" s="337"/>
      <c r="AI7" s="320">
        <f>SUM(D7:AH7)</f>
        <v>16</v>
      </c>
      <c r="AJ7" s="19"/>
      <c r="AK7" s="161"/>
      <c r="AL7" s="160"/>
      <c r="AM7" s="152"/>
      <c r="AN7" s="157"/>
      <c r="AO7" s="157"/>
      <c r="AP7" s="157"/>
      <c r="AQ7" s="158"/>
      <c r="AR7" s="159"/>
      <c r="AS7" s="159"/>
      <c r="AT7" s="157"/>
      <c r="AU7" s="156"/>
      <c r="AV7" s="152"/>
      <c r="AW7" s="151"/>
    </row>
    <row r="8" spans="1:49" ht="28.5" customHeight="1">
      <c r="A8" s="315">
        <v>3</v>
      </c>
      <c r="B8" s="317" t="s">
        <v>159</v>
      </c>
      <c r="C8" s="313" t="s">
        <v>148</v>
      </c>
      <c r="D8" s="337"/>
      <c r="E8" s="269"/>
      <c r="F8" s="269">
        <v>8</v>
      </c>
      <c r="G8" s="269"/>
      <c r="H8" s="269"/>
      <c r="I8" s="269">
        <v>6</v>
      </c>
      <c r="J8" s="333"/>
      <c r="K8" s="333"/>
      <c r="L8" s="269"/>
      <c r="M8" s="269">
        <v>8</v>
      </c>
      <c r="N8" s="269"/>
      <c r="O8" s="269"/>
      <c r="P8" s="269">
        <v>6</v>
      </c>
      <c r="Q8" s="337"/>
      <c r="R8" s="337"/>
      <c r="S8" s="337"/>
      <c r="T8" s="337"/>
      <c r="U8" s="337"/>
      <c r="V8" s="337"/>
      <c r="W8" s="337"/>
      <c r="X8" s="337"/>
      <c r="Y8" s="337"/>
      <c r="Z8" s="337"/>
      <c r="AA8" s="337"/>
      <c r="AB8" s="337"/>
      <c r="AC8" s="337"/>
      <c r="AD8" s="337"/>
      <c r="AE8" s="337"/>
      <c r="AF8" s="337"/>
      <c r="AG8" s="337"/>
      <c r="AH8" s="337"/>
      <c r="AI8" s="320">
        <f>SUM(D8:AH8)</f>
        <v>28</v>
      </c>
      <c r="AJ8" s="19"/>
      <c r="AK8" s="161"/>
      <c r="AL8" s="160"/>
      <c r="AM8" s="152"/>
      <c r="AN8" s="157"/>
      <c r="AO8" s="157"/>
      <c r="AP8" s="157"/>
      <c r="AQ8" s="158"/>
      <c r="AR8" s="159"/>
      <c r="AS8" s="159"/>
      <c r="AT8" s="157"/>
      <c r="AU8" s="156"/>
      <c r="AV8" s="152"/>
      <c r="AW8" s="151"/>
    </row>
    <row r="9" spans="1:49" ht="16.5" thickBot="1">
      <c r="A9" s="11"/>
      <c r="B9" s="61" t="s">
        <v>35</v>
      </c>
      <c r="C9" s="32"/>
      <c r="D9" s="43"/>
      <c r="E9" s="43"/>
      <c r="F9" s="43"/>
      <c r="G9" s="43"/>
      <c r="H9" s="43"/>
      <c r="I9" s="43"/>
      <c r="J9" s="43"/>
      <c r="K9" s="2"/>
      <c r="L9" s="2"/>
      <c r="M9" s="2"/>
      <c r="N9" s="10"/>
      <c r="O9" s="194"/>
      <c r="P9" s="194"/>
      <c r="Q9" s="194"/>
      <c r="R9" s="43"/>
      <c r="S9" s="43"/>
      <c r="T9" s="31"/>
      <c r="U9" s="31"/>
      <c r="V9" s="43"/>
      <c r="W9" s="43"/>
      <c r="X9" s="43"/>
      <c r="Y9" s="43"/>
      <c r="Z9" s="43"/>
      <c r="AA9" s="2"/>
      <c r="AB9" s="2"/>
      <c r="AC9" s="2"/>
      <c r="AD9" s="10"/>
      <c r="AE9" s="10"/>
      <c r="AF9" s="10"/>
      <c r="AG9" s="10"/>
      <c r="AH9" s="10"/>
      <c r="AI9" s="2"/>
      <c r="AJ9" s="2"/>
      <c r="AK9" s="80"/>
      <c r="AL9" s="81" t="s">
        <v>8</v>
      </c>
      <c r="AM9" s="77"/>
      <c r="AN9" s="74"/>
      <c r="AO9" s="78"/>
      <c r="AP9" s="85" t="e">
        <f>SUM(#REF!)</f>
        <v>#REF!</v>
      </c>
      <c r="AQ9" s="27"/>
      <c r="AR9" s="62" t="e">
        <f>SUM(#REF!)</f>
        <v>#REF!</v>
      </c>
      <c r="AS9" s="62" t="e">
        <f>SUM(#REF!)</f>
        <v>#REF!</v>
      </c>
      <c r="AT9" s="62" t="e">
        <f>SUM(#REF!)</f>
        <v>#REF!</v>
      </c>
      <c r="AU9" s="62" t="e">
        <f>SUM(#REF!)</f>
        <v>#REF!</v>
      </c>
      <c r="AV9" s="29"/>
      <c r="AW9" s="82">
        <v>8</v>
      </c>
    </row>
    <row r="10" spans="1:49">
      <c r="A10" s="11"/>
      <c r="B10" s="61" t="s">
        <v>36</v>
      </c>
      <c r="C10" s="32"/>
      <c r="D10" s="43"/>
      <c r="E10" s="43"/>
      <c r="F10" s="43"/>
      <c r="G10" s="43"/>
      <c r="H10" s="43"/>
      <c r="I10" s="43"/>
      <c r="J10" s="43"/>
      <c r="K10" s="2"/>
      <c r="L10" s="2"/>
      <c r="M10" s="2"/>
      <c r="N10" s="10"/>
      <c r="O10" s="10"/>
      <c r="P10" s="10"/>
      <c r="Q10" s="2"/>
      <c r="R10" s="43"/>
      <c r="S10" s="43"/>
      <c r="T10" s="31"/>
      <c r="U10" s="31"/>
      <c r="V10" s="43"/>
      <c r="W10" s="43"/>
      <c r="X10" s="43"/>
      <c r="Y10" s="43"/>
      <c r="Z10" s="2"/>
      <c r="AA10" s="2"/>
      <c r="AB10" s="2"/>
      <c r="AC10" s="2"/>
      <c r="AD10" s="10"/>
      <c r="AE10" s="10"/>
      <c r="AF10" s="10"/>
      <c r="AG10" s="10"/>
      <c r="AH10" s="10"/>
      <c r="AI10" s="31"/>
      <c r="AJ10" s="13"/>
      <c r="AK10" s="31"/>
      <c r="AL10" s="2"/>
      <c r="AM10" s="32"/>
      <c r="AN10" s="53"/>
      <c r="AO10" s="53"/>
      <c r="AP10" s="2"/>
      <c r="AQ10" s="2"/>
      <c r="AR10" s="2"/>
      <c r="AS10" s="54"/>
      <c r="AT10" s="54"/>
      <c r="AU10" s="2"/>
      <c r="AV10" s="55"/>
      <c r="AW10" s="60"/>
    </row>
    <row r="11" spans="1:49">
      <c r="A11" s="2"/>
      <c r="B11" s="61" t="s">
        <v>25</v>
      </c>
      <c r="C11" s="35"/>
      <c r="D11" s="36"/>
      <c r="E11" s="36"/>
      <c r="F11" s="36"/>
      <c r="G11" s="36"/>
      <c r="H11" s="36"/>
      <c r="I11" s="2"/>
      <c r="J11" s="2"/>
      <c r="K11" s="2"/>
      <c r="L11" s="2"/>
      <c r="M11" s="2"/>
      <c r="N11" s="10"/>
      <c r="O11" s="10"/>
      <c r="P11" s="10"/>
      <c r="Q11" s="2"/>
      <c r="R11" s="2"/>
      <c r="S11" s="36"/>
      <c r="T11" s="39"/>
      <c r="U11" s="39"/>
      <c r="V11" s="36"/>
      <c r="W11" s="36"/>
      <c r="X11" s="36"/>
      <c r="Y11" s="36"/>
      <c r="Z11" s="2"/>
      <c r="AA11" s="2"/>
      <c r="AB11" s="2"/>
      <c r="AC11" s="2"/>
      <c r="AD11" s="10"/>
      <c r="AE11" s="10"/>
      <c r="AF11" s="10"/>
      <c r="AG11" s="10"/>
      <c r="AH11" s="10"/>
      <c r="AI11" s="2"/>
      <c r="AJ11" s="2"/>
      <c r="AK11" s="2"/>
      <c r="AL11" s="2"/>
      <c r="AM11" s="40"/>
      <c r="AN11" s="41"/>
      <c r="AO11" s="41"/>
      <c r="AP11" s="2"/>
      <c r="AQ11" s="2"/>
      <c r="AR11" s="2"/>
      <c r="AS11" s="41"/>
      <c r="AT11" s="41"/>
      <c r="AU11" s="2"/>
      <c r="AV11" s="50"/>
      <c r="AW11" s="50"/>
    </row>
    <row r="12" spans="1:49">
      <c r="A12" s="2"/>
      <c r="B12" s="61"/>
      <c r="C12" s="35"/>
      <c r="D12" s="183"/>
      <c r="E12" s="36"/>
      <c r="F12" s="36"/>
      <c r="G12" s="36"/>
      <c r="H12" s="36"/>
      <c r="I12" s="2"/>
      <c r="J12" s="2"/>
      <c r="K12" s="2"/>
      <c r="L12" s="2"/>
      <c r="M12" s="2"/>
      <c r="N12" s="10"/>
      <c r="O12" s="10"/>
      <c r="P12" s="10"/>
      <c r="Q12" s="2"/>
      <c r="R12" s="2"/>
      <c r="S12" s="36"/>
      <c r="T12" s="39"/>
      <c r="U12" s="39"/>
      <c r="V12" s="36"/>
      <c r="W12" s="36"/>
      <c r="X12" s="36"/>
      <c r="Y12" s="36"/>
      <c r="Z12" s="2"/>
      <c r="AA12" s="2"/>
      <c r="AB12" s="2"/>
      <c r="AC12" s="2"/>
      <c r="AD12" s="10"/>
      <c r="AE12" s="10"/>
      <c r="AF12" s="10"/>
      <c r="AG12" s="10"/>
      <c r="AH12" s="10"/>
      <c r="AI12" s="2"/>
      <c r="AJ12" s="2"/>
      <c r="AK12" s="2"/>
      <c r="AL12" s="2"/>
      <c r="AM12" s="40"/>
      <c r="AN12" s="41"/>
      <c r="AO12" s="41"/>
      <c r="AP12" s="2"/>
      <c r="AQ12" s="2"/>
      <c r="AR12" s="2"/>
      <c r="AS12" s="41"/>
      <c r="AT12" s="41"/>
      <c r="AU12" s="2"/>
      <c r="AV12" s="50"/>
      <c r="AW12" s="50"/>
    </row>
    <row r="13" spans="1:49">
      <c r="A13" s="2"/>
      <c r="B13" s="61"/>
      <c r="C13" s="35"/>
      <c r="D13" s="36"/>
      <c r="E13" s="36"/>
      <c r="F13" s="36"/>
      <c r="G13" s="36"/>
      <c r="H13" s="36"/>
      <c r="I13" s="2"/>
      <c r="J13" s="2"/>
      <c r="K13" s="2"/>
      <c r="L13" s="2"/>
      <c r="M13" s="2"/>
      <c r="N13" s="10"/>
      <c r="O13" s="10"/>
      <c r="P13" s="10"/>
      <c r="Q13" s="2"/>
      <c r="R13" s="2"/>
      <c r="S13" s="36"/>
      <c r="T13" s="39"/>
      <c r="U13" s="39"/>
      <c r="V13" s="36"/>
      <c r="W13" s="36"/>
      <c r="X13" s="36"/>
      <c r="Y13" s="36"/>
      <c r="Z13" s="2"/>
      <c r="AA13" s="2"/>
      <c r="AB13" s="2"/>
      <c r="AC13" s="2"/>
      <c r="AD13" s="10"/>
      <c r="AE13" s="10"/>
      <c r="AF13" s="10"/>
      <c r="AG13" s="10"/>
      <c r="AH13" s="10"/>
      <c r="AI13" s="2"/>
      <c r="AJ13" s="2"/>
      <c r="AK13" s="2"/>
      <c r="AL13" s="2"/>
      <c r="AM13" s="40"/>
      <c r="AN13" s="41"/>
      <c r="AO13" s="41"/>
      <c r="AP13" s="2"/>
      <c r="AQ13" s="2"/>
      <c r="AR13" s="2"/>
      <c r="AS13" s="41"/>
      <c r="AT13" s="41"/>
      <c r="AU13" s="2"/>
      <c r="AV13" s="50"/>
      <c r="AW13" s="50"/>
    </row>
    <row r="14" spans="1:49">
      <c r="A14" s="2"/>
      <c r="B14" s="61"/>
      <c r="C14" s="35"/>
      <c r="D14" s="36"/>
      <c r="E14" s="36"/>
      <c r="F14" s="36"/>
      <c r="G14" s="36"/>
      <c r="H14" s="36"/>
      <c r="I14" s="2"/>
      <c r="J14" s="2"/>
      <c r="K14" s="2"/>
      <c r="L14" s="2"/>
      <c r="M14" s="2"/>
      <c r="N14" s="10"/>
      <c r="O14" s="10"/>
      <c r="P14" s="10"/>
      <c r="Q14" s="2"/>
      <c r="R14" s="2"/>
      <c r="S14" s="36"/>
      <c r="T14" s="39"/>
      <c r="U14" s="39"/>
      <c r="V14" s="36"/>
      <c r="W14" s="36"/>
      <c r="X14" s="36"/>
      <c r="Y14" s="36"/>
      <c r="Z14" s="2"/>
      <c r="AA14" s="2"/>
      <c r="AB14" s="2"/>
      <c r="AC14" s="2"/>
      <c r="AD14" s="10"/>
      <c r="AE14" s="10"/>
      <c r="AF14" s="10"/>
      <c r="AG14" s="10"/>
      <c r="AH14" s="10"/>
      <c r="AI14" s="2"/>
      <c r="AJ14" s="2"/>
      <c r="AK14" s="2"/>
      <c r="AL14" s="2"/>
      <c r="AM14" s="40"/>
      <c r="AN14" s="41"/>
      <c r="AO14" s="41"/>
      <c r="AP14" s="2"/>
      <c r="AQ14" s="2"/>
      <c r="AR14" s="2"/>
      <c r="AS14" s="41"/>
      <c r="AT14" s="41"/>
      <c r="AU14" s="2"/>
      <c r="AV14" s="50"/>
      <c r="AW14" s="50"/>
    </row>
    <row r="15" spans="1:49" ht="15">
      <c r="A15" s="2"/>
      <c r="B15" s="32"/>
      <c r="C15" s="485"/>
      <c r="D15" s="485"/>
      <c r="E15" s="485"/>
      <c r="F15" s="485"/>
      <c r="G15" s="485"/>
      <c r="H15" s="485"/>
      <c r="I15" s="485"/>
      <c r="J15" s="485"/>
      <c r="K15" s="485"/>
      <c r="L15" s="485"/>
      <c r="R15" t="s">
        <v>153</v>
      </c>
      <c r="S15" s="14"/>
      <c r="T15" s="14"/>
      <c r="U15" s="14"/>
      <c r="V15" s="14"/>
      <c r="W15" s="14"/>
      <c r="X15" s="14"/>
      <c r="Y15" s="14"/>
      <c r="Z15" s="665" t="s">
        <v>155</v>
      </c>
      <c r="AA15" s="665"/>
      <c r="AB15" s="665"/>
      <c r="AC15" s="665"/>
      <c r="AD15" s="665"/>
      <c r="AE15" s="665"/>
      <c r="AF15" s="665"/>
      <c r="AG15" s="665"/>
      <c r="AH15" s="665"/>
      <c r="AI15" s="2"/>
      <c r="AJ15" s="2"/>
      <c r="AK15" s="2"/>
      <c r="AL15" s="2"/>
      <c r="AM15" s="2"/>
      <c r="AN15" s="2"/>
      <c r="AO15" s="2"/>
      <c r="AP15" s="11"/>
      <c r="AQ15" s="11"/>
      <c r="AR15" s="11"/>
      <c r="AS15" s="2"/>
      <c r="AT15" s="2"/>
      <c r="AU15" s="2"/>
      <c r="AV15" s="59"/>
      <c r="AW15" s="2"/>
    </row>
    <row r="16" spans="1:49" ht="15.75">
      <c r="A16" s="2"/>
      <c r="M16" s="52"/>
      <c r="N16" s="52"/>
      <c r="O16" s="52"/>
      <c r="P16" s="52"/>
      <c r="Q16" s="52"/>
      <c r="R16" s="52"/>
      <c r="S16" s="2"/>
      <c r="T16" s="2"/>
      <c r="U16" s="2"/>
      <c r="V16" s="2"/>
      <c r="W16" s="2"/>
      <c r="X16" s="2"/>
      <c r="Y16" s="2"/>
      <c r="Z16" s="493" t="s">
        <v>83</v>
      </c>
      <c r="AA16" s="493"/>
      <c r="AB16" s="493"/>
      <c r="AC16" s="493"/>
      <c r="AD16" s="493"/>
      <c r="AE16" s="493"/>
      <c r="AF16" s="493"/>
      <c r="AG16" s="493"/>
      <c r="AH16" s="493"/>
      <c r="AI16" s="279"/>
      <c r="AJ16" s="2"/>
      <c r="AK16" s="2"/>
      <c r="AL16" s="32" t="s">
        <v>9</v>
      </c>
      <c r="AM16" s="2"/>
      <c r="AN16" s="2"/>
      <c r="AO16" s="2"/>
      <c r="AP16" s="486" t="s">
        <v>10</v>
      </c>
      <c r="AQ16" s="486"/>
      <c r="AR16" s="486"/>
      <c r="AS16" s="2"/>
      <c r="AT16" s="2"/>
      <c r="AU16" s="56" t="s">
        <v>33</v>
      </c>
      <c r="AV16" s="2"/>
      <c r="AW16" s="2"/>
    </row>
    <row r="17" spans="1:49" ht="15.75">
      <c r="A17" s="2"/>
      <c r="B17" s="38"/>
      <c r="C17" s="493"/>
      <c r="D17" s="493"/>
      <c r="E17" s="493"/>
      <c r="F17" s="493"/>
      <c r="G17" s="493"/>
      <c r="H17" s="493"/>
      <c r="I17" s="493"/>
      <c r="J17" s="493"/>
      <c r="K17" s="493"/>
      <c r="L17" s="493"/>
      <c r="M17" s="2"/>
      <c r="N17" s="10"/>
      <c r="O17" s="10"/>
      <c r="P17" s="10"/>
      <c r="Q17" s="2"/>
      <c r="R17" s="2"/>
      <c r="S17" s="2"/>
      <c r="T17" s="2"/>
      <c r="U17" s="2"/>
      <c r="V17" s="10"/>
      <c r="W17" s="10"/>
      <c r="X17" s="10"/>
      <c r="Y17" s="2"/>
      <c r="Z17" s="485" t="s">
        <v>38</v>
      </c>
      <c r="AA17" s="485"/>
      <c r="AB17" s="485"/>
      <c r="AC17" s="485"/>
      <c r="AD17" s="485"/>
      <c r="AE17" s="485"/>
      <c r="AF17" s="485"/>
      <c r="AG17" s="485"/>
      <c r="AH17" s="485"/>
      <c r="AI17" s="2"/>
      <c r="AJ17" s="2"/>
      <c r="AK17" s="2"/>
      <c r="AL17" s="51" t="s">
        <v>13</v>
      </c>
      <c r="AM17" s="42"/>
      <c r="AN17" s="42"/>
      <c r="AO17" s="42"/>
      <c r="AP17" s="487" t="s">
        <v>30</v>
      </c>
      <c r="AQ17" s="487"/>
      <c r="AR17" s="487"/>
      <c r="AS17" s="42"/>
      <c r="AT17" s="42"/>
      <c r="AU17" s="52" t="s">
        <v>32</v>
      </c>
      <c r="AV17" s="42"/>
      <c r="AW17" s="42"/>
    </row>
    <row r="27" spans="1:49">
      <c r="B27" s="166"/>
      <c r="C27" s="166"/>
    </row>
    <row r="28" spans="1:49">
      <c r="B28" s="166"/>
      <c r="C28" s="166"/>
    </row>
    <row r="29" spans="1:49">
      <c r="B29" s="166"/>
      <c r="C29" s="166"/>
    </row>
    <row r="30" spans="1:49">
      <c r="B30" s="166"/>
      <c r="C30" s="166"/>
    </row>
    <row r="31" spans="1:49">
      <c r="B31" s="166"/>
      <c r="C31" s="166"/>
    </row>
    <row r="32" spans="1:49">
      <c r="B32" s="117"/>
      <c r="C32" s="166"/>
    </row>
  </sheetData>
  <mergeCells count="29">
    <mergeCell ref="C15:L15"/>
    <mergeCell ref="Z16:AH16"/>
    <mergeCell ref="AP16:AR16"/>
    <mergeCell ref="Z17:AH17"/>
    <mergeCell ref="AP17:AR17"/>
    <mergeCell ref="C17:L17"/>
    <mergeCell ref="Z15:AH15"/>
    <mergeCell ref="AW4:AW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C1:F1"/>
    <mergeCell ref="A2:N2"/>
    <mergeCell ref="O2:AI2"/>
    <mergeCell ref="AM2:AP2"/>
    <mergeCell ref="A3:A5"/>
    <mergeCell ref="B3:B5"/>
    <mergeCell ref="C3:C5"/>
    <mergeCell ref="D3:AH3"/>
    <mergeCell ref="AP3:AS3"/>
    <mergeCell ref="AK4:AK5"/>
  </mergeCells>
  <conditionalFormatting sqref="AW9:AW10">
    <cfRule type="expression" dxfId="18" priority="8" stopIfTrue="1">
      <formula>$A9=""</formula>
    </cfRule>
  </conditionalFormatting>
  <conditionalFormatting sqref="AV15">
    <cfRule type="expression" dxfId="17" priority="7" stopIfTrue="1">
      <formula>$A9=""</formula>
    </cfRule>
  </conditionalFormatting>
  <conditionalFormatting sqref="AV9">
    <cfRule type="expression" dxfId="16" priority="6" stopIfTrue="1">
      <formula>$AL9=""</formula>
    </cfRule>
  </conditionalFormatting>
  <conditionalFormatting sqref="AM9">
    <cfRule type="expression" dxfId="15" priority="3" stopIfTrue="1">
      <formula>AND(#REF!="Ders",$B9&gt;"")</formula>
    </cfRule>
    <cfRule type="expression" dxfId="14" priority="4" stopIfTrue="1">
      <formula>AND(OR(#REF!=6,#REF!=7),$B9&gt;"")</formula>
    </cfRule>
    <cfRule type="expression" dxfId="13" priority="5" stopIfTrue="1">
      <formula>$B9=""</formula>
    </cfRule>
  </conditionalFormatting>
  <conditionalFormatting sqref="AI5:AJ8">
    <cfRule type="cellIs" dxfId="12" priority="1" stopIfTrue="1" operator="equal">
      <formula>"Haz."</formula>
    </cfRule>
    <cfRule type="expression" dxfId="11" priority="2" stopIfTrue="1">
      <formula>#REF!&gt;5</formula>
    </cfRule>
  </conditionalFormatting>
  <pageMargins left="0.25" right="0.25" top="0.75" bottom="0.75" header="0.3" footer="0.3"/>
  <pageSetup paperSize="9" orientation="landscape" horizontalDpi="300" verticalDpi="30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BS25"/>
  <sheetViews>
    <sheetView workbookViewId="0">
      <selection activeCell="A6" sqref="A6"/>
    </sheetView>
  </sheetViews>
  <sheetFormatPr defaultRowHeight="11.25"/>
  <cols>
    <col min="1" max="1" width="3.5703125" style="2" customWidth="1"/>
    <col min="2" max="2" width="19.85546875" style="2" customWidth="1"/>
    <col min="3" max="3" width="13" style="6" customWidth="1"/>
    <col min="4" max="13" width="3" style="2" customWidth="1"/>
    <col min="14" max="16" width="3" style="10" customWidth="1"/>
    <col min="17" max="21" width="3" style="2" customWidth="1"/>
    <col min="22" max="24" width="3" style="10" customWidth="1"/>
    <col min="25" max="29" width="3" style="2" customWidth="1"/>
    <col min="30" max="33" width="3" style="10" customWidth="1"/>
    <col min="34" max="34" width="3.28515625" style="10" customWidth="1"/>
    <col min="35" max="35" width="6" style="2" customWidth="1"/>
    <col min="36" max="36" width="4.7109375" style="2" customWidth="1"/>
    <col min="37" max="37" width="7.5703125" style="2" customWidth="1"/>
    <col min="38" max="38" width="25.28515625" style="2" hidden="1" customWidth="1"/>
    <col min="39" max="39" width="11.5703125" style="2" customWidth="1"/>
    <col min="40" max="40" width="9.7109375" style="2" customWidth="1"/>
    <col min="41" max="41" width="8" style="2" customWidth="1"/>
    <col min="42" max="42" width="15" style="2" customWidth="1"/>
    <col min="43" max="43" width="10" style="2" customWidth="1"/>
    <col min="44" max="44" width="9.7109375" style="2" customWidth="1"/>
    <col min="45" max="45" width="8.42578125" style="2" customWidth="1"/>
    <col min="46" max="46" width="9.5703125" style="2" customWidth="1"/>
    <col min="47" max="47" width="15.5703125" style="2" customWidth="1"/>
    <col min="48" max="48" width="9.5703125" style="2" customWidth="1"/>
    <col min="49" max="49" width="8.42578125" style="2" customWidth="1"/>
    <col min="50" max="16384" width="9.140625" style="2"/>
  </cols>
  <sheetData>
    <row r="1" spans="1:71" ht="19.5" customHeight="1" thickBot="1">
      <c r="A1" s="1"/>
      <c r="B1" s="15" t="s">
        <v>11</v>
      </c>
      <c r="C1" s="454" t="s">
        <v>143</v>
      </c>
      <c r="D1" s="455"/>
      <c r="E1" s="455"/>
      <c r="F1" s="456"/>
      <c r="G1" s="4"/>
      <c r="H1" s="4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R1" s="17"/>
      <c r="AS1" s="17"/>
      <c r="AU1" s="25"/>
    </row>
    <row r="2" spans="1:71" s="7" customFormat="1" ht="57.75" customHeight="1" thickBot="1">
      <c r="A2" s="457" t="s">
        <v>14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668" t="s">
        <v>144</v>
      </c>
      <c r="P2" s="668"/>
      <c r="Q2" s="668"/>
      <c r="R2" s="668"/>
      <c r="S2" s="668"/>
      <c r="T2" s="668"/>
      <c r="U2" s="668"/>
      <c r="V2" s="668"/>
      <c r="W2" s="668"/>
      <c r="X2" s="668"/>
      <c r="Y2" s="668"/>
      <c r="Z2" s="668"/>
      <c r="AA2" s="668"/>
      <c r="AB2" s="668"/>
      <c r="AC2" s="668"/>
      <c r="AD2" s="668"/>
      <c r="AE2" s="668"/>
      <c r="AF2" s="668"/>
      <c r="AG2" s="668"/>
      <c r="AH2" s="668"/>
      <c r="AI2" s="668"/>
      <c r="AJ2" s="22"/>
      <c r="AL2" s="34" t="s">
        <v>0</v>
      </c>
      <c r="AM2" s="454" t="str">
        <f>C1</f>
        <v xml:space="preserve">2012 Temmuz </v>
      </c>
      <c r="AN2" s="455"/>
      <c r="AO2" s="455"/>
      <c r="AP2" s="456"/>
      <c r="AQ2" s="47"/>
      <c r="AR2" s="33"/>
      <c r="AS2" s="8"/>
      <c r="AT2" s="86" t="s">
        <v>31</v>
      </c>
      <c r="AU2" s="87">
        <v>5.7383000000000003E-2</v>
      </c>
    </row>
    <row r="3" spans="1:71" s="3" customFormat="1" ht="21" customHeight="1" thickBot="1">
      <c r="A3" s="459" t="s">
        <v>1</v>
      </c>
      <c r="B3" s="461" t="s">
        <v>2</v>
      </c>
      <c r="C3" s="461" t="s">
        <v>3</v>
      </c>
      <c r="D3" s="669" t="str">
        <f>C1</f>
        <v xml:space="preserve">2012 Temmuz </v>
      </c>
      <c r="E3" s="669"/>
      <c r="F3" s="669"/>
      <c r="G3" s="669"/>
      <c r="H3" s="669"/>
      <c r="I3" s="669"/>
      <c r="J3" s="669"/>
      <c r="K3" s="669"/>
      <c r="L3" s="669"/>
      <c r="M3" s="669"/>
      <c r="N3" s="669"/>
      <c r="O3" s="669"/>
      <c r="P3" s="669"/>
      <c r="Q3" s="669"/>
      <c r="R3" s="669"/>
      <c r="S3" s="669"/>
      <c r="T3" s="669"/>
      <c r="U3" s="669"/>
      <c r="V3" s="669"/>
      <c r="W3" s="669"/>
      <c r="X3" s="669"/>
      <c r="Y3" s="669"/>
      <c r="Z3" s="669"/>
      <c r="AA3" s="669"/>
      <c r="AB3" s="669"/>
      <c r="AC3" s="669"/>
      <c r="AD3" s="669"/>
      <c r="AE3" s="669"/>
      <c r="AF3" s="669"/>
      <c r="AG3" s="669"/>
      <c r="AH3" s="669"/>
      <c r="AI3" s="203"/>
      <c r="AJ3" s="18"/>
      <c r="AK3" s="20"/>
      <c r="AL3" s="21"/>
      <c r="AM3" s="21"/>
      <c r="AN3" s="21"/>
      <c r="AO3" s="21"/>
      <c r="AP3" s="466" t="s">
        <v>5</v>
      </c>
      <c r="AQ3" s="467"/>
      <c r="AR3" s="467"/>
      <c r="AS3" s="468"/>
      <c r="AT3" s="16"/>
      <c r="AU3" s="21"/>
      <c r="AV3" s="20"/>
      <c r="AW3" s="21"/>
    </row>
    <row r="4" spans="1:71" s="3" customFormat="1" ht="61.5" customHeight="1">
      <c r="A4" s="460"/>
      <c r="B4" s="462"/>
      <c r="C4" s="604"/>
      <c r="D4" s="308" t="s">
        <v>45</v>
      </c>
      <c r="E4" s="308" t="s">
        <v>37</v>
      </c>
      <c r="F4" s="308" t="s">
        <v>40</v>
      </c>
      <c r="G4" s="308" t="s">
        <v>41</v>
      </c>
      <c r="H4" s="308" t="s">
        <v>42</v>
      </c>
      <c r="I4" s="308" t="s">
        <v>43</v>
      </c>
      <c r="J4" s="308" t="s">
        <v>44</v>
      </c>
      <c r="K4" s="308" t="s">
        <v>45</v>
      </c>
      <c r="L4" s="308" t="s">
        <v>37</v>
      </c>
      <c r="M4" s="308" t="s">
        <v>40</v>
      </c>
      <c r="N4" s="308" t="s">
        <v>41</v>
      </c>
      <c r="O4" s="308" t="s">
        <v>42</v>
      </c>
      <c r="P4" s="308" t="s">
        <v>43</v>
      </c>
      <c r="Q4" s="308" t="s">
        <v>44</v>
      </c>
      <c r="R4" s="308" t="s">
        <v>45</v>
      </c>
      <c r="S4" s="308" t="s">
        <v>37</v>
      </c>
      <c r="T4" s="308" t="s">
        <v>40</v>
      </c>
      <c r="U4" s="308" t="s">
        <v>41</v>
      </c>
      <c r="V4" s="308" t="s">
        <v>42</v>
      </c>
      <c r="W4" s="308" t="s">
        <v>43</v>
      </c>
      <c r="X4" s="308" t="s">
        <v>44</v>
      </c>
      <c r="Y4" s="308" t="s">
        <v>45</v>
      </c>
      <c r="Z4" s="308" t="s">
        <v>37</v>
      </c>
      <c r="AA4" s="308" t="s">
        <v>40</v>
      </c>
      <c r="AB4" s="308" t="s">
        <v>41</v>
      </c>
      <c r="AC4" s="308" t="s">
        <v>42</v>
      </c>
      <c r="AD4" s="308" t="s">
        <v>43</v>
      </c>
      <c r="AE4" s="204" t="s">
        <v>44</v>
      </c>
      <c r="AF4" s="204" t="s">
        <v>45</v>
      </c>
      <c r="AG4" s="308" t="s">
        <v>37</v>
      </c>
      <c r="AH4" s="308" t="s">
        <v>40</v>
      </c>
      <c r="AI4" s="66"/>
      <c r="AJ4" s="9"/>
      <c r="AK4" s="469" t="s">
        <v>12</v>
      </c>
      <c r="AL4" s="475" t="s">
        <v>2</v>
      </c>
      <c r="AM4" s="471" t="s">
        <v>4</v>
      </c>
      <c r="AN4" s="477" t="s">
        <v>28</v>
      </c>
      <c r="AO4" s="477" t="s">
        <v>29</v>
      </c>
      <c r="AP4" s="477" t="s">
        <v>27</v>
      </c>
      <c r="AQ4" s="481" t="s">
        <v>16</v>
      </c>
      <c r="AR4" s="479" t="s">
        <v>34</v>
      </c>
      <c r="AS4" s="479" t="s">
        <v>26</v>
      </c>
      <c r="AT4" s="477" t="s">
        <v>7</v>
      </c>
      <c r="AU4" s="483" t="s">
        <v>6</v>
      </c>
      <c r="AV4" s="471" t="s">
        <v>17</v>
      </c>
      <c r="AW4" s="473" t="s">
        <v>1</v>
      </c>
    </row>
    <row r="5" spans="1:71" s="3" customFormat="1" ht="12.75" customHeight="1">
      <c r="A5" s="460"/>
      <c r="B5" s="462"/>
      <c r="C5" s="604"/>
      <c r="D5" s="309">
        <v>1</v>
      </c>
      <c r="E5" s="309">
        <v>2</v>
      </c>
      <c r="F5" s="309">
        <v>3</v>
      </c>
      <c r="G5" s="309">
        <v>4</v>
      </c>
      <c r="H5" s="309">
        <v>5</v>
      </c>
      <c r="I5" s="309">
        <v>6</v>
      </c>
      <c r="J5" s="309">
        <v>7</v>
      </c>
      <c r="K5" s="309">
        <v>8</v>
      </c>
      <c r="L5" s="309">
        <v>9</v>
      </c>
      <c r="M5" s="309">
        <v>10</v>
      </c>
      <c r="N5" s="309">
        <v>11</v>
      </c>
      <c r="O5" s="309">
        <v>12</v>
      </c>
      <c r="P5" s="309">
        <v>13</v>
      </c>
      <c r="Q5" s="309">
        <v>14</v>
      </c>
      <c r="R5" s="309">
        <v>15</v>
      </c>
      <c r="S5" s="309">
        <v>16</v>
      </c>
      <c r="T5" s="309">
        <v>17</v>
      </c>
      <c r="U5" s="309">
        <v>18</v>
      </c>
      <c r="V5" s="309">
        <v>19</v>
      </c>
      <c r="W5" s="309">
        <v>20</v>
      </c>
      <c r="X5" s="309">
        <v>21</v>
      </c>
      <c r="Y5" s="309">
        <v>22</v>
      </c>
      <c r="Z5" s="309">
        <v>23</v>
      </c>
      <c r="AA5" s="309">
        <v>24</v>
      </c>
      <c r="AB5" s="309">
        <v>25</v>
      </c>
      <c r="AC5" s="309">
        <v>26</v>
      </c>
      <c r="AD5" s="309">
        <v>27</v>
      </c>
      <c r="AE5" s="172">
        <v>28</v>
      </c>
      <c r="AF5" s="172">
        <v>29</v>
      </c>
      <c r="AG5" s="309">
        <v>30</v>
      </c>
      <c r="AH5" s="309"/>
      <c r="AI5" s="24" t="s">
        <v>18</v>
      </c>
      <c r="AJ5" s="19"/>
      <c r="AK5" s="470"/>
      <c r="AL5" s="476"/>
      <c r="AM5" s="472"/>
      <c r="AN5" s="478"/>
      <c r="AO5" s="478"/>
      <c r="AP5" s="478"/>
      <c r="AQ5" s="482"/>
      <c r="AR5" s="480"/>
      <c r="AS5" s="480"/>
      <c r="AT5" s="478"/>
      <c r="AU5" s="484"/>
      <c r="AV5" s="472"/>
      <c r="AW5" s="474"/>
    </row>
    <row r="6" spans="1:71" ht="24.95" customHeight="1" thickBot="1">
      <c r="A6" s="205">
        <v>2</v>
      </c>
      <c r="B6" s="306" t="s">
        <v>30</v>
      </c>
      <c r="C6" s="206" t="s">
        <v>142</v>
      </c>
      <c r="D6" s="310"/>
      <c r="E6" s="310"/>
      <c r="F6" s="310"/>
      <c r="G6" s="310"/>
      <c r="H6" s="310"/>
      <c r="I6" s="310"/>
      <c r="J6" s="310"/>
      <c r="K6" s="310"/>
      <c r="L6" s="311"/>
      <c r="M6" s="311"/>
      <c r="N6" s="310"/>
      <c r="O6" s="310"/>
      <c r="P6" s="310"/>
      <c r="Q6" s="310"/>
      <c r="R6" s="310"/>
      <c r="S6" s="310"/>
      <c r="T6" s="310"/>
      <c r="U6" s="310"/>
      <c r="V6" s="310"/>
      <c r="W6" s="310"/>
      <c r="X6" s="310"/>
      <c r="Y6" s="310"/>
      <c r="Z6" s="310"/>
      <c r="AA6" s="310"/>
      <c r="AB6" s="310"/>
      <c r="AC6" s="310"/>
      <c r="AD6" s="310"/>
      <c r="AE6" s="237">
        <v>5</v>
      </c>
      <c r="AF6" s="237">
        <v>5</v>
      </c>
      <c r="AG6" s="310"/>
      <c r="AH6" s="310"/>
      <c r="AI6" s="207">
        <f>SUM(D6:AH6)</f>
        <v>10</v>
      </c>
      <c r="AJ6" s="26"/>
      <c r="AK6" s="79">
        <v>2</v>
      </c>
      <c r="AL6" s="76" t="str">
        <f>B6</f>
        <v>A.Cengiz BİRDAL</v>
      </c>
      <c r="AM6" s="77">
        <f>AI6</f>
        <v>10</v>
      </c>
      <c r="AN6" s="74">
        <f>AU2</f>
        <v>5.7383000000000003E-2</v>
      </c>
      <c r="AO6" s="78">
        <v>140</v>
      </c>
      <c r="AP6" s="30">
        <f>(AM6*AN6)*140</f>
        <v>80.336200000000005</v>
      </c>
      <c r="AQ6" s="27" t="e">
        <f>#REF!</f>
        <v>#REF!</v>
      </c>
      <c r="AR6" s="57" t="e">
        <f>PRODUCT(AP6,AQ6)/100</f>
        <v>#REF!</v>
      </c>
      <c r="AS6" s="58">
        <f>PRODUCT(AP6,0.006)</f>
        <v>0.48201720000000003</v>
      </c>
      <c r="AT6" s="44" t="e">
        <f>(AR6+AS6)</f>
        <v>#REF!</v>
      </c>
      <c r="AU6" s="62" t="e">
        <f>(AP6-AT6)</f>
        <v>#REF!</v>
      </c>
      <c r="AV6" s="29"/>
      <c r="AW6" s="68">
        <v>1</v>
      </c>
    </row>
    <row r="7" spans="1:71" ht="12" customHeight="1">
      <c r="B7" s="61" t="s">
        <v>25</v>
      </c>
      <c r="C7" s="35"/>
      <c r="D7" s="36"/>
      <c r="E7" s="36"/>
      <c r="F7" s="36"/>
      <c r="G7" s="36"/>
      <c r="H7" s="92"/>
      <c r="I7" s="93"/>
      <c r="J7" s="93"/>
      <c r="K7" s="93"/>
      <c r="L7" s="93"/>
      <c r="M7" s="93"/>
      <c r="N7" s="94"/>
      <c r="O7" s="94"/>
      <c r="P7" s="94"/>
      <c r="Q7" s="93"/>
      <c r="R7" s="93"/>
      <c r="S7" s="92"/>
      <c r="T7" s="95"/>
      <c r="U7" s="95"/>
      <c r="V7" s="92"/>
      <c r="W7" s="92"/>
      <c r="X7" s="92"/>
      <c r="Y7" s="92"/>
      <c r="Z7" s="93"/>
      <c r="AA7" s="93"/>
      <c r="AB7" s="93"/>
      <c r="AC7" s="93"/>
      <c r="AD7" s="94"/>
      <c r="AE7" s="94"/>
      <c r="AF7" s="94"/>
      <c r="AG7" s="94"/>
      <c r="AH7" s="94"/>
      <c r="AI7" s="93"/>
      <c r="AM7" s="40"/>
      <c r="AN7" s="41"/>
      <c r="AO7" s="41"/>
      <c r="AS7" s="41"/>
      <c r="AT7" s="41"/>
      <c r="AV7" s="50"/>
      <c r="AW7" s="50"/>
      <c r="AX7" s="50"/>
      <c r="AZ7" s="37"/>
      <c r="BA7" s="37"/>
      <c r="BB7" s="37"/>
      <c r="BC7" s="14"/>
      <c r="BD7" s="14"/>
      <c r="BG7" s="10"/>
      <c r="BH7" s="10"/>
      <c r="BI7" s="14"/>
      <c r="BJ7" s="14"/>
      <c r="BK7" s="14"/>
      <c r="BL7" s="14"/>
      <c r="BM7" s="14"/>
      <c r="BR7" s="38"/>
      <c r="BS7" s="13"/>
    </row>
    <row r="8" spans="1:71" ht="12" customHeight="1">
      <c r="B8" s="61" t="s">
        <v>82</v>
      </c>
      <c r="C8" s="35"/>
      <c r="D8" s="36"/>
      <c r="E8" s="36"/>
      <c r="F8" s="36"/>
      <c r="G8" s="36"/>
      <c r="H8" s="36"/>
      <c r="S8" s="36"/>
      <c r="T8" s="39"/>
      <c r="U8" s="39"/>
      <c r="V8" s="36"/>
      <c r="W8" s="36"/>
      <c r="X8" s="36"/>
      <c r="Y8" s="36"/>
      <c r="AM8" s="40"/>
      <c r="AN8" s="41"/>
      <c r="AO8" s="41"/>
      <c r="AS8" s="41"/>
      <c r="AT8" s="41"/>
      <c r="AV8" s="50"/>
      <c r="AW8" s="50"/>
      <c r="AX8" s="50"/>
      <c r="AZ8" s="37"/>
      <c r="BA8" s="37"/>
      <c r="BB8" s="37"/>
      <c r="BC8" s="14"/>
      <c r="BD8" s="14"/>
      <c r="BG8" s="10"/>
      <c r="BH8" s="10"/>
      <c r="BI8" s="14"/>
      <c r="BJ8" s="14"/>
      <c r="BK8" s="14"/>
      <c r="BL8" s="14"/>
      <c r="BM8" s="14"/>
      <c r="BR8" s="38"/>
      <c r="BS8" s="13"/>
    </row>
    <row r="9" spans="1:71" ht="48" customHeight="1">
      <c r="B9" s="667"/>
      <c r="C9" s="667"/>
      <c r="D9" s="667"/>
      <c r="E9" s="667"/>
      <c r="F9" s="667"/>
      <c r="G9" s="667"/>
      <c r="H9" s="667"/>
      <c r="I9" s="667"/>
      <c r="J9" s="667"/>
      <c r="K9" s="667"/>
      <c r="L9" s="667"/>
      <c r="M9" s="667"/>
      <c r="N9" s="667"/>
      <c r="O9" s="667"/>
      <c r="P9" s="667"/>
      <c r="Q9" s="667"/>
      <c r="R9" s="667"/>
      <c r="S9" s="667"/>
      <c r="T9" s="667"/>
      <c r="U9" s="667"/>
      <c r="V9" s="667"/>
      <c r="W9" s="667"/>
      <c r="X9" s="667"/>
      <c r="Y9" s="667"/>
      <c r="Z9" s="667"/>
      <c r="AA9" s="667"/>
      <c r="AB9" s="667"/>
      <c r="AC9" s="667"/>
      <c r="AD9" s="667"/>
      <c r="AE9" s="667"/>
      <c r="AF9" s="667"/>
      <c r="AG9" s="667"/>
      <c r="AH9" s="667"/>
      <c r="AI9" s="667"/>
      <c r="AJ9" s="208"/>
      <c r="AM9" s="40"/>
      <c r="AN9" s="41"/>
      <c r="AO9" s="41"/>
      <c r="AS9" s="41"/>
      <c r="AT9" s="41"/>
      <c r="AV9" s="50"/>
      <c r="AW9" s="50"/>
      <c r="AX9" s="50"/>
      <c r="AZ9" s="37"/>
      <c r="BA9" s="37"/>
      <c r="BB9" s="37"/>
      <c r="BC9" s="14"/>
      <c r="BD9" s="14"/>
      <c r="BG9" s="10"/>
      <c r="BH9" s="10"/>
      <c r="BI9" s="14"/>
      <c r="BJ9" s="14"/>
      <c r="BK9" s="14"/>
      <c r="BL9" s="14"/>
      <c r="BM9" s="14"/>
      <c r="BR9" s="38"/>
      <c r="BS9" s="13"/>
    </row>
    <row r="10" spans="1:71" ht="12" customHeight="1">
      <c r="B10" s="61"/>
      <c r="C10" s="35"/>
      <c r="D10" s="36"/>
      <c r="E10" s="36"/>
      <c r="F10" s="36"/>
      <c r="G10" s="36"/>
      <c r="H10" s="36"/>
      <c r="S10" s="36"/>
      <c r="T10" s="39"/>
      <c r="U10" s="39"/>
      <c r="V10" s="36"/>
      <c r="W10" s="36"/>
      <c r="X10" s="36"/>
      <c r="Y10" s="36"/>
      <c r="AM10" s="40"/>
      <c r="AN10" s="41"/>
      <c r="AO10" s="41"/>
      <c r="AS10" s="41"/>
      <c r="AT10" s="41"/>
      <c r="AV10" s="50"/>
      <c r="AW10" s="50"/>
      <c r="AX10" s="50"/>
      <c r="AZ10" s="37"/>
      <c r="BA10" s="37"/>
      <c r="BB10" s="37"/>
      <c r="BC10" s="14"/>
      <c r="BD10" s="14"/>
      <c r="BG10" s="10"/>
      <c r="BH10" s="10"/>
      <c r="BI10" s="14"/>
      <c r="BJ10" s="14"/>
      <c r="BK10" s="14"/>
      <c r="BL10" s="14"/>
      <c r="BM10" s="14"/>
      <c r="BR10" s="38"/>
      <c r="BS10" s="13"/>
    </row>
    <row r="11" spans="1:71" ht="12" customHeight="1">
      <c r="B11" s="88"/>
      <c r="C11" s="35"/>
      <c r="D11" s="36"/>
      <c r="E11" s="36"/>
      <c r="F11" s="36"/>
      <c r="G11" s="36"/>
      <c r="H11" s="36"/>
      <c r="S11" s="36"/>
      <c r="T11" s="39"/>
      <c r="U11" s="39"/>
      <c r="V11" s="36"/>
      <c r="W11" s="36"/>
      <c r="X11" s="36"/>
      <c r="Y11" s="36"/>
      <c r="AM11" s="40"/>
      <c r="AN11" s="41"/>
      <c r="AO11" s="41"/>
      <c r="AS11" s="41"/>
      <c r="AT11" s="41"/>
      <c r="AV11" s="50"/>
      <c r="AW11" s="50"/>
      <c r="AX11" s="50"/>
      <c r="AZ11" s="37"/>
      <c r="BA11" s="37"/>
      <c r="BB11" s="37"/>
      <c r="BC11" s="14"/>
      <c r="BD11" s="14"/>
      <c r="BG11" s="10"/>
      <c r="BH11" s="10"/>
      <c r="BI11" s="14"/>
      <c r="BJ11" s="14"/>
      <c r="BK11" s="14"/>
      <c r="BL11" s="14"/>
      <c r="BM11" s="14"/>
      <c r="BR11" s="38"/>
      <c r="BS11" s="13"/>
    </row>
    <row r="12" spans="1:71" ht="26.25" customHeight="1">
      <c r="B12" s="264" t="s">
        <v>121</v>
      </c>
      <c r="C12" s="28"/>
      <c r="D12" s="14"/>
      <c r="E12" s="14"/>
      <c r="F12" s="14"/>
      <c r="G12" s="14"/>
      <c r="H12" s="14"/>
      <c r="I12" s="485" t="s">
        <v>118</v>
      </c>
      <c r="J12" s="485"/>
      <c r="K12" s="485"/>
      <c r="L12" s="485"/>
      <c r="M12" s="485"/>
      <c r="N12" s="485"/>
      <c r="O12" s="485"/>
      <c r="P12" s="485"/>
      <c r="Q12" s="485"/>
      <c r="R12" s="485"/>
      <c r="S12" s="485"/>
      <c r="T12" s="485"/>
      <c r="U12" s="14"/>
      <c r="V12" s="14"/>
      <c r="W12" s="14"/>
      <c r="X12" s="14"/>
      <c r="Y12" s="14"/>
      <c r="Z12" s="485" t="s">
        <v>119</v>
      </c>
      <c r="AA12" s="485"/>
      <c r="AB12" s="485"/>
      <c r="AC12" s="485"/>
      <c r="AD12" s="485"/>
      <c r="AE12" s="485"/>
      <c r="AF12" s="485"/>
      <c r="AG12" s="485"/>
      <c r="AH12" s="485"/>
      <c r="AI12" s="485"/>
      <c r="AP12" s="11"/>
      <c r="AQ12" s="11"/>
      <c r="AR12" s="11"/>
      <c r="AV12" s="59"/>
    </row>
    <row r="13" spans="1:71" ht="28.5" customHeight="1">
      <c r="B13" s="51" t="s">
        <v>13</v>
      </c>
      <c r="C13" s="2"/>
      <c r="I13" s="666" t="s">
        <v>145</v>
      </c>
      <c r="J13" s="666"/>
      <c r="K13" s="666"/>
      <c r="L13" s="666"/>
      <c r="M13" s="666"/>
      <c r="N13" s="666"/>
      <c r="O13" s="666"/>
      <c r="P13" s="666"/>
      <c r="Q13" s="666"/>
      <c r="R13" s="666"/>
      <c r="S13" s="666"/>
      <c r="T13" s="666"/>
      <c r="V13" s="2"/>
      <c r="W13" s="2"/>
      <c r="X13" s="2"/>
      <c r="Z13" s="487" t="s">
        <v>68</v>
      </c>
      <c r="AA13" s="487"/>
      <c r="AB13" s="487"/>
      <c r="AC13" s="487"/>
      <c r="AD13" s="487"/>
      <c r="AE13" s="487"/>
      <c r="AF13" s="487"/>
      <c r="AG13" s="487"/>
      <c r="AH13" s="487"/>
      <c r="AI13" s="487"/>
      <c r="AJ13" s="307"/>
      <c r="AK13" s="307"/>
      <c r="AL13" s="32" t="s">
        <v>9</v>
      </c>
      <c r="AP13" s="486" t="s">
        <v>10</v>
      </c>
      <c r="AQ13" s="486"/>
      <c r="AR13" s="486"/>
      <c r="AU13" s="56" t="s">
        <v>33</v>
      </c>
    </row>
    <row r="14" spans="1:71" ht="15.75">
      <c r="AL14" s="51" t="s">
        <v>13</v>
      </c>
      <c r="AM14" s="42"/>
      <c r="AN14" s="42"/>
      <c r="AO14" s="42"/>
      <c r="AP14" s="487" t="s">
        <v>30</v>
      </c>
      <c r="AQ14" s="487"/>
      <c r="AR14" s="487"/>
      <c r="AS14" s="42"/>
      <c r="AT14" s="42"/>
      <c r="AU14" s="52" t="s">
        <v>32</v>
      </c>
      <c r="AV14" s="42"/>
      <c r="AW14" s="42"/>
    </row>
    <row r="15" spans="1:71">
      <c r="AI15" s="45" t="s">
        <v>19</v>
      </c>
    </row>
    <row r="16" spans="1:71" ht="15" customHeight="1">
      <c r="C16" s="2"/>
      <c r="N16" s="2"/>
      <c r="O16" s="2"/>
      <c r="P16" s="2"/>
      <c r="V16" s="2"/>
      <c r="W16" s="2"/>
      <c r="X16" s="2"/>
      <c r="AD16" s="2"/>
      <c r="AE16" s="2"/>
      <c r="AF16" s="2"/>
      <c r="AG16" s="2"/>
      <c r="AH16" s="2"/>
    </row>
    <row r="17" spans="3:34" ht="15" customHeight="1">
      <c r="C17" s="2"/>
      <c r="N17" s="2"/>
      <c r="O17" s="2"/>
      <c r="P17" s="2"/>
      <c r="V17" s="2"/>
      <c r="W17" s="2"/>
      <c r="X17" s="2"/>
      <c r="AD17" s="2"/>
      <c r="AE17" s="2"/>
      <c r="AF17" s="2"/>
      <c r="AG17" s="2"/>
      <c r="AH17" s="2"/>
    </row>
    <row r="18" spans="3:34" ht="15" customHeight="1">
      <c r="C18" s="2"/>
      <c r="N18" s="2"/>
      <c r="O18" s="2"/>
      <c r="P18" s="2"/>
      <c r="V18" s="2"/>
      <c r="W18" s="2"/>
      <c r="X18" s="2"/>
      <c r="AD18" s="2"/>
      <c r="AE18" s="2"/>
      <c r="AF18" s="2"/>
      <c r="AG18" s="2"/>
      <c r="AH18" s="2"/>
    </row>
    <row r="19" spans="3:34" s="12" customFormat="1" ht="15" customHeight="1"/>
    <row r="20" spans="3:34" s="13" customFormat="1" ht="15" customHeight="1"/>
    <row r="21" spans="3:34" s="13" customFormat="1" ht="16.5" customHeight="1"/>
    <row r="22" spans="3:34" s="13" customFormat="1" ht="18" customHeight="1"/>
    <row r="23" spans="3:34" s="13" customFormat="1" ht="18" customHeight="1"/>
    <row r="24" spans="3:34" ht="19.5" customHeight="1">
      <c r="C24" s="2"/>
      <c r="N24" s="2"/>
      <c r="O24" s="2"/>
      <c r="P24" s="2"/>
      <c r="V24" s="2"/>
      <c r="W24" s="2"/>
      <c r="X24" s="2"/>
      <c r="AD24" s="2"/>
      <c r="AE24" s="2"/>
      <c r="AF24" s="2"/>
      <c r="AG24" s="2"/>
      <c r="AH24" s="2"/>
    </row>
    <row r="25" spans="3:34" ht="19.5" customHeight="1">
      <c r="C25" s="2"/>
      <c r="N25" s="2"/>
      <c r="O25" s="2"/>
      <c r="P25" s="2"/>
      <c r="V25" s="2"/>
      <c r="W25" s="2"/>
      <c r="X25" s="2"/>
      <c r="AD25" s="2"/>
      <c r="AE25" s="2"/>
      <c r="AF25" s="2"/>
      <c r="AG25" s="2"/>
      <c r="AH25" s="2"/>
    </row>
  </sheetData>
  <mergeCells count="29">
    <mergeCell ref="AP14:AR14"/>
    <mergeCell ref="AP13:AR13"/>
    <mergeCell ref="AW4:AW5"/>
    <mergeCell ref="AL4:AL5"/>
    <mergeCell ref="AM4:AM5"/>
    <mergeCell ref="AN4:AN5"/>
    <mergeCell ref="AO4:AO5"/>
    <mergeCell ref="AU4:AU5"/>
    <mergeCell ref="AS4:AS5"/>
    <mergeCell ref="AP4:AP5"/>
    <mergeCell ref="AQ4:AQ5"/>
    <mergeCell ref="AR4:AR5"/>
    <mergeCell ref="AV4:AV5"/>
    <mergeCell ref="AT4:AT5"/>
    <mergeCell ref="C1:F1"/>
    <mergeCell ref="A2:N2"/>
    <mergeCell ref="O2:AI2"/>
    <mergeCell ref="AM2:AP2"/>
    <mergeCell ref="A3:A5"/>
    <mergeCell ref="B3:B5"/>
    <mergeCell ref="D3:AH3"/>
    <mergeCell ref="C3:C5"/>
    <mergeCell ref="AK4:AK5"/>
    <mergeCell ref="AP3:AS3"/>
    <mergeCell ref="I13:T13"/>
    <mergeCell ref="Z12:AI12"/>
    <mergeCell ref="I12:T12"/>
    <mergeCell ref="B9:AI9"/>
    <mergeCell ref="Z13:AI13"/>
  </mergeCells>
  <conditionalFormatting sqref="AW6 A6 C6 AK6:AL6">
    <cfRule type="expression" dxfId="10" priority="540" stopIfTrue="1">
      <formula>$A6=""</formula>
    </cfRule>
  </conditionalFormatting>
  <conditionalFormatting sqref="AV12">
    <cfRule type="expression" dxfId="9" priority="539" stopIfTrue="1">
      <formula>#REF!=""</formula>
    </cfRule>
  </conditionalFormatting>
  <conditionalFormatting sqref="AV6">
    <cfRule type="expression" dxfId="8" priority="538" stopIfTrue="1">
      <formula>$AL6=""</formula>
    </cfRule>
  </conditionalFormatting>
  <conditionalFormatting sqref="AM6 D6:AI6">
    <cfRule type="expression" dxfId="7" priority="535" stopIfTrue="1">
      <formula>AND(#REF!="Ders",$B6&gt;"")</formula>
    </cfRule>
    <cfRule type="expression" dxfId="6" priority="536" stopIfTrue="1">
      <formula>AND(OR(#REF!=6,#REF!=7),$B6&gt;"")</formula>
    </cfRule>
    <cfRule type="expression" dxfId="5" priority="537" stopIfTrue="1">
      <formula>$B6=""</formula>
    </cfRule>
  </conditionalFormatting>
  <conditionalFormatting sqref="D6:AH6">
    <cfRule type="expression" dxfId="4" priority="532" stopIfTrue="1">
      <formula>AND(#REF!="Ders",#REF!&gt;"")</formula>
    </cfRule>
    <cfRule type="expression" dxfId="3" priority="533" stopIfTrue="1">
      <formula>AND(OR(#REF!=6,#REF!=7),#REF!&gt;"")</formula>
    </cfRule>
    <cfRule type="expression" dxfId="2" priority="534" stopIfTrue="1">
      <formula>#REF!=""</formula>
    </cfRule>
  </conditionalFormatting>
  <conditionalFormatting sqref="AI5:AJ5">
    <cfRule type="cellIs" dxfId="1" priority="530" stopIfTrue="1" operator="equal">
      <formula>"Haz."</formula>
    </cfRule>
    <cfRule type="expression" dxfId="0" priority="531" stopIfTrue="1">
      <formula>#REF!&gt;5</formula>
    </cfRule>
  </conditionalFormatting>
  <pageMargins left="0" right="0" top="0.19685039370078741" bottom="0.39370078740157483" header="0" footer="0"/>
  <pageSetup paperSize="9" orientation="landscape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workbookViewId="0">
      <selection activeCell="G10" sqref="G10"/>
    </sheetView>
  </sheetViews>
  <sheetFormatPr defaultRowHeight="12.75"/>
  <cols>
    <col min="1" max="1" width="3.85546875" style="416" customWidth="1"/>
  </cols>
  <sheetData>
    <row r="1" spans="1:14" ht="30" customHeight="1">
      <c r="A1" s="670" t="s">
        <v>207</v>
      </c>
      <c r="B1" s="670"/>
      <c r="C1" s="670"/>
      <c r="D1" s="670"/>
      <c r="E1" s="670"/>
      <c r="F1" s="670"/>
      <c r="G1" s="670"/>
      <c r="H1" s="670"/>
      <c r="I1" s="670"/>
      <c r="J1" s="670"/>
      <c r="K1" s="670"/>
      <c r="L1" s="670"/>
      <c r="M1" s="670"/>
    </row>
    <row r="2" spans="1:14">
      <c r="A2" s="417">
        <v>1</v>
      </c>
      <c r="B2" s="671" t="s">
        <v>209</v>
      </c>
      <c r="C2" s="671"/>
      <c r="D2" s="671"/>
      <c r="E2" s="671"/>
      <c r="F2" s="671"/>
      <c r="G2" s="671"/>
      <c r="H2" s="671"/>
      <c r="I2" s="671"/>
      <c r="J2" s="671"/>
      <c r="K2" s="671"/>
      <c r="L2" s="671"/>
      <c r="M2" s="671"/>
      <c r="N2" s="671"/>
    </row>
    <row r="3" spans="1:14">
      <c r="A3" s="417">
        <v>2</v>
      </c>
      <c r="B3" s="671" t="s">
        <v>210</v>
      </c>
      <c r="C3" s="671"/>
      <c r="D3" s="671"/>
      <c r="E3" s="671"/>
      <c r="F3" s="671"/>
      <c r="G3" s="671"/>
      <c r="H3" s="671"/>
      <c r="I3" s="671"/>
      <c r="J3" s="671"/>
      <c r="K3" s="671"/>
      <c r="L3" s="671"/>
      <c r="M3" s="671"/>
      <c r="N3" s="671"/>
    </row>
    <row r="4" spans="1:14" ht="12.75" customHeight="1">
      <c r="A4" s="673">
        <v>3</v>
      </c>
      <c r="B4" s="672" t="s">
        <v>212</v>
      </c>
      <c r="C4" s="672"/>
      <c r="D4" s="672"/>
      <c r="E4" s="672"/>
      <c r="F4" s="672"/>
      <c r="G4" s="672"/>
      <c r="H4" s="672"/>
      <c r="I4" s="672"/>
      <c r="J4" s="672"/>
      <c r="K4" s="672"/>
      <c r="L4" s="672"/>
      <c r="M4" s="672"/>
      <c r="N4" s="672"/>
    </row>
    <row r="5" spans="1:14">
      <c r="A5" s="673"/>
      <c r="B5" s="671" t="s">
        <v>208</v>
      </c>
      <c r="C5" s="671"/>
      <c r="D5" s="671"/>
      <c r="E5" s="671"/>
      <c r="F5" s="671"/>
      <c r="G5" s="671"/>
      <c r="H5" s="671"/>
      <c r="I5" s="671"/>
      <c r="J5" s="671"/>
      <c r="K5" s="671"/>
      <c r="L5" s="671"/>
      <c r="M5" s="671"/>
      <c r="N5" s="671"/>
    </row>
    <row r="6" spans="1:14">
      <c r="A6" s="453"/>
      <c r="B6" s="452"/>
      <c r="C6" s="452"/>
      <c r="D6" s="452"/>
      <c r="E6" s="452"/>
      <c r="F6" s="452"/>
      <c r="G6" s="452"/>
      <c r="H6" s="452"/>
      <c r="I6" s="452"/>
      <c r="J6" s="452"/>
      <c r="K6" s="452"/>
      <c r="L6" s="452"/>
      <c r="M6" s="452"/>
      <c r="N6" s="452"/>
    </row>
    <row r="7" spans="1:14">
      <c r="A7" s="453"/>
      <c r="B7" s="452"/>
      <c r="C7" s="452"/>
      <c r="D7" s="452"/>
      <c r="E7" s="452"/>
      <c r="F7" s="452"/>
      <c r="G7" s="452"/>
      <c r="H7" s="452"/>
      <c r="I7" s="452"/>
      <c r="J7" s="452"/>
      <c r="K7" s="452"/>
      <c r="L7" s="452"/>
      <c r="M7" s="452"/>
    </row>
    <row r="8" spans="1:14">
      <c r="A8" s="418"/>
      <c r="B8" s="452"/>
      <c r="C8" s="452"/>
      <c r="D8" s="452"/>
      <c r="E8" s="452"/>
      <c r="F8" s="452"/>
      <c r="G8" s="452"/>
      <c r="H8" s="452"/>
      <c r="I8" s="452"/>
      <c r="J8" s="452"/>
      <c r="K8" s="452"/>
      <c r="L8" s="452"/>
      <c r="M8" s="452"/>
      <c r="N8" s="452"/>
    </row>
  </sheetData>
  <mergeCells count="6">
    <mergeCell ref="A1:M1"/>
    <mergeCell ref="B3:N3"/>
    <mergeCell ref="B2:N2"/>
    <mergeCell ref="B4:N4"/>
    <mergeCell ref="B5:N5"/>
    <mergeCell ref="A4:A5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workbookViewId="0">
      <selection activeCell="M9" sqref="M9"/>
    </sheetView>
  </sheetViews>
  <sheetFormatPr defaultRowHeight="12.75"/>
  <cols>
    <col min="1" max="1" width="3.28515625" customWidth="1"/>
    <col min="2" max="2" width="16.7109375" customWidth="1"/>
    <col min="3" max="3" width="10.28515625" customWidth="1"/>
    <col min="4" max="4" width="3.42578125" customWidth="1"/>
    <col min="5" max="5" width="3" customWidth="1"/>
    <col min="6" max="6" width="3.28515625" customWidth="1"/>
    <col min="7" max="8" width="3.42578125" customWidth="1"/>
    <col min="9" max="9" width="3.85546875" customWidth="1"/>
    <col min="10" max="10" width="3.28515625" customWidth="1"/>
    <col min="11" max="11" width="3.42578125" customWidth="1"/>
    <col min="12" max="12" width="3.7109375" customWidth="1"/>
    <col min="13" max="20" width="3.5703125" customWidth="1"/>
    <col min="21" max="21" width="3.42578125" customWidth="1"/>
    <col min="22" max="23" width="3.5703125" customWidth="1"/>
    <col min="24" max="24" width="3" customWidth="1"/>
    <col min="25" max="25" width="3.140625" customWidth="1"/>
    <col min="26" max="26" width="3.7109375" customWidth="1"/>
    <col min="27" max="32" width="3.5703125" customWidth="1"/>
    <col min="33" max="33" width="4.28515625" customWidth="1"/>
    <col min="34" max="34" width="3.5703125" customWidth="1"/>
    <col min="35" max="35" width="5.85546875" customWidth="1"/>
  </cols>
  <sheetData>
    <row r="1" spans="1:49" ht="26.25" thickBot="1">
      <c r="A1" s="1"/>
      <c r="B1" s="15" t="s">
        <v>11</v>
      </c>
      <c r="C1" s="454" t="s">
        <v>140</v>
      </c>
      <c r="D1" s="455"/>
      <c r="E1" s="455"/>
      <c r="F1" s="456"/>
      <c r="G1" s="4"/>
      <c r="H1" s="4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I1" s="2"/>
      <c r="AJ1" s="2"/>
      <c r="AK1" s="2"/>
      <c r="AL1" s="2"/>
      <c r="AM1" s="2"/>
      <c r="AN1" s="2"/>
      <c r="AO1" s="2"/>
      <c r="AP1" s="2"/>
      <c r="AQ1" s="2"/>
      <c r="AR1" s="17"/>
      <c r="AS1" s="17"/>
      <c r="AT1" s="2"/>
      <c r="AU1" s="25"/>
      <c r="AV1" s="2"/>
      <c r="AW1" s="2"/>
    </row>
    <row r="2" spans="1:49" ht="21" thickBot="1">
      <c r="A2" s="489" t="s">
        <v>14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90" t="s">
        <v>126</v>
      </c>
      <c r="P2" s="490"/>
      <c r="Q2" s="490"/>
      <c r="R2" s="490"/>
      <c r="S2" s="490"/>
      <c r="T2" s="490"/>
      <c r="U2" s="490"/>
      <c r="V2" s="490"/>
      <c r="W2" s="490"/>
      <c r="X2" s="490"/>
      <c r="Y2" s="490"/>
      <c r="Z2" s="490"/>
      <c r="AA2" s="490"/>
      <c r="AB2" s="490"/>
      <c r="AC2" s="490"/>
      <c r="AD2" s="490"/>
      <c r="AE2" s="490"/>
      <c r="AF2" s="490"/>
      <c r="AG2" s="490"/>
      <c r="AH2" s="490"/>
      <c r="AI2" s="490"/>
      <c r="AJ2" s="22"/>
      <c r="AK2" s="7"/>
      <c r="AL2" s="34" t="s">
        <v>0</v>
      </c>
      <c r="AM2" s="454" t="str">
        <f>C1</f>
        <v>2012 Haziran</v>
      </c>
      <c r="AN2" s="455"/>
      <c r="AO2" s="455"/>
      <c r="AP2" s="456"/>
      <c r="AQ2" s="47"/>
      <c r="AR2" s="33"/>
      <c r="AS2" s="8"/>
      <c r="AT2" s="86" t="s">
        <v>31</v>
      </c>
      <c r="AU2" s="87">
        <v>5.3504999999999997E-2</v>
      </c>
      <c r="AV2" s="7"/>
      <c r="AW2" s="7"/>
    </row>
    <row r="3" spans="1:49" ht="18" customHeight="1" thickBot="1">
      <c r="A3" s="459" t="s">
        <v>1</v>
      </c>
      <c r="B3" s="461" t="s">
        <v>2</v>
      </c>
      <c r="C3" s="461" t="s">
        <v>3</v>
      </c>
      <c r="D3" s="463" t="str">
        <f>C1</f>
        <v>2012 Haziran</v>
      </c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5"/>
      <c r="AI3" s="83"/>
      <c r="AJ3" s="18"/>
      <c r="AK3" s="20"/>
      <c r="AL3" s="21"/>
      <c r="AM3" s="21"/>
      <c r="AN3" s="21"/>
      <c r="AO3" s="21"/>
      <c r="AP3" s="466" t="s">
        <v>5</v>
      </c>
      <c r="AQ3" s="467"/>
      <c r="AR3" s="467"/>
      <c r="AS3" s="468"/>
      <c r="AT3" s="16"/>
      <c r="AU3" s="21"/>
      <c r="AV3" s="20"/>
      <c r="AW3" s="21"/>
    </row>
    <row r="4" spans="1:49" ht="57.75" customHeight="1">
      <c r="A4" s="460"/>
      <c r="B4" s="462"/>
      <c r="C4" s="462"/>
      <c r="D4" s="181" t="s">
        <v>43</v>
      </c>
      <c r="E4" s="280" t="s">
        <v>44</v>
      </c>
      <c r="F4" s="280" t="s">
        <v>45</v>
      </c>
      <c r="G4" s="181" t="s">
        <v>37</v>
      </c>
      <c r="H4" s="181" t="s">
        <v>40</v>
      </c>
      <c r="I4" s="181" t="s">
        <v>41</v>
      </c>
      <c r="J4" s="181" t="s">
        <v>42</v>
      </c>
      <c r="K4" s="181" t="s">
        <v>43</v>
      </c>
      <c r="L4" s="280" t="s">
        <v>44</v>
      </c>
      <c r="M4" s="280" t="s">
        <v>45</v>
      </c>
      <c r="N4" s="280" t="s">
        <v>37</v>
      </c>
      <c r="O4" s="280" t="s">
        <v>40</v>
      </c>
      <c r="P4" s="280" t="s">
        <v>41</v>
      </c>
      <c r="Q4" s="280" t="s">
        <v>42</v>
      </c>
      <c r="R4" s="280" t="s">
        <v>43</v>
      </c>
      <c r="S4" s="280" t="s">
        <v>44</v>
      </c>
      <c r="T4" s="280" t="s">
        <v>45</v>
      </c>
      <c r="U4" s="280" t="s">
        <v>37</v>
      </c>
      <c r="V4" s="280" t="s">
        <v>40</v>
      </c>
      <c r="W4" s="280" t="s">
        <v>41</v>
      </c>
      <c r="X4" s="280" t="s">
        <v>42</v>
      </c>
      <c r="Y4" s="280" t="s">
        <v>43</v>
      </c>
      <c r="Z4" s="280" t="s">
        <v>44</v>
      </c>
      <c r="AA4" s="280" t="s">
        <v>45</v>
      </c>
      <c r="AB4" s="280" t="s">
        <v>37</v>
      </c>
      <c r="AC4" s="280" t="s">
        <v>40</v>
      </c>
      <c r="AD4" s="280" t="s">
        <v>41</v>
      </c>
      <c r="AE4" s="280" t="s">
        <v>42</v>
      </c>
      <c r="AF4" s="280" t="s">
        <v>43</v>
      </c>
      <c r="AG4" s="280" t="s">
        <v>44</v>
      </c>
      <c r="AH4" s="280"/>
      <c r="AI4" s="193"/>
      <c r="AJ4" s="9"/>
      <c r="AK4" s="469" t="s">
        <v>12</v>
      </c>
      <c r="AL4" s="475" t="s">
        <v>2</v>
      </c>
      <c r="AM4" s="471" t="s">
        <v>4</v>
      </c>
      <c r="AN4" s="477" t="s">
        <v>28</v>
      </c>
      <c r="AO4" s="477" t="s">
        <v>29</v>
      </c>
      <c r="AP4" s="477" t="s">
        <v>27</v>
      </c>
      <c r="AQ4" s="481" t="s">
        <v>16</v>
      </c>
      <c r="AR4" s="479" t="s">
        <v>34</v>
      </c>
      <c r="AS4" s="479" t="s">
        <v>26</v>
      </c>
      <c r="AT4" s="477" t="s">
        <v>7</v>
      </c>
      <c r="AU4" s="483" t="s">
        <v>6</v>
      </c>
      <c r="AV4" s="471" t="s">
        <v>17</v>
      </c>
      <c r="AW4" s="473" t="s">
        <v>1</v>
      </c>
    </row>
    <row r="5" spans="1:49" ht="18" customHeight="1">
      <c r="A5" s="460"/>
      <c r="B5" s="462"/>
      <c r="C5" s="462"/>
      <c r="D5" s="172">
        <v>1</v>
      </c>
      <c r="E5" s="291">
        <v>2</v>
      </c>
      <c r="F5" s="291">
        <v>3</v>
      </c>
      <c r="G5" s="172">
        <v>4</v>
      </c>
      <c r="H5" s="172">
        <v>5</v>
      </c>
      <c r="I5" s="172">
        <v>6</v>
      </c>
      <c r="J5" s="172">
        <v>7</v>
      </c>
      <c r="K5" s="172">
        <v>8</v>
      </c>
      <c r="L5" s="291">
        <v>9</v>
      </c>
      <c r="M5" s="291">
        <v>10</v>
      </c>
      <c r="N5" s="291">
        <v>11</v>
      </c>
      <c r="O5" s="291">
        <v>12</v>
      </c>
      <c r="P5" s="291">
        <v>13</v>
      </c>
      <c r="Q5" s="291">
        <v>14</v>
      </c>
      <c r="R5" s="291">
        <v>15</v>
      </c>
      <c r="S5" s="291">
        <v>16</v>
      </c>
      <c r="T5" s="291">
        <v>17</v>
      </c>
      <c r="U5" s="291">
        <v>18</v>
      </c>
      <c r="V5" s="291">
        <v>19</v>
      </c>
      <c r="W5" s="291">
        <v>20</v>
      </c>
      <c r="X5" s="291">
        <v>21</v>
      </c>
      <c r="Y5" s="291">
        <v>22</v>
      </c>
      <c r="Z5" s="291">
        <v>23</v>
      </c>
      <c r="AA5" s="291">
        <v>24</v>
      </c>
      <c r="AB5" s="291">
        <v>25</v>
      </c>
      <c r="AC5" s="291">
        <v>26</v>
      </c>
      <c r="AD5" s="291">
        <v>27</v>
      </c>
      <c r="AE5" s="291">
        <v>28</v>
      </c>
      <c r="AF5" s="291">
        <v>29</v>
      </c>
      <c r="AG5" s="291">
        <v>30</v>
      </c>
      <c r="AH5" s="291"/>
      <c r="AI5" s="176" t="s">
        <v>18</v>
      </c>
      <c r="AJ5" s="19"/>
      <c r="AK5" s="470"/>
      <c r="AL5" s="476"/>
      <c r="AM5" s="472"/>
      <c r="AN5" s="478"/>
      <c r="AO5" s="478"/>
      <c r="AP5" s="478"/>
      <c r="AQ5" s="482"/>
      <c r="AR5" s="480"/>
      <c r="AS5" s="480"/>
      <c r="AT5" s="478"/>
      <c r="AU5" s="484"/>
      <c r="AV5" s="472"/>
      <c r="AW5" s="474"/>
    </row>
    <row r="6" spans="1:49" ht="34.5" customHeight="1">
      <c r="A6" s="154">
        <v>1</v>
      </c>
      <c r="B6" s="182" t="s">
        <v>113</v>
      </c>
      <c r="C6" s="249" t="s">
        <v>114</v>
      </c>
      <c r="D6" s="275"/>
      <c r="E6" s="292"/>
      <c r="F6" s="292"/>
      <c r="G6" s="275">
        <v>0</v>
      </c>
      <c r="H6" s="276">
        <v>0</v>
      </c>
      <c r="I6" s="276">
        <v>4</v>
      </c>
      <c r="J6" s="277">
        <v>2</v>
      </c>
      <c r="K6" s="277">
        <v>10</v>
      </c>
      <c r="L6" s="293"/>
      <c r="M6" s="293"/>
      <c r="N6" s="293"/>
      <c r="O6" s="294"/>
      <c r="P6" s="294"/>
      <c r="Q6" s="295"/>
      <c r="R6" s="296"/>
      <c r="S6" s="296"/>
      <c r="T6" s="294"/>
      <c r="U6" s="294"/>
      <c r="V6" s="294"/>
      <c r="W6" s="294"/>
      <c r="X6" s="295"/>
      <c r="Y6" s="296"/>
      <c r="Z6" s="296"/>
      <c r="AA6" s="294"/>
      <c r="AB6" s="294"/>
      <c r="AC6" s="294"/>
      <c r="AD6" s="294"/>
      <c r="AE6" s="296"/>
      <c r="AF6" s="294"/>
      <c r="AG6" s="294"/>
      <c r="AH6" s="295"/>
      <c r="AI6" s="278">
        <f>SUM(D6:AH6)</f>
        <v>16</v>
      </c>
      <c r="AJ6" s="19"/>
      <c r="AK6" s="161"/>
      <c r="AL6" s="160"/>
      <c r="AM6" s="152"/>
      <c r="AN6" s="157"/>
      <c r="AO6" s="157"/>
      <c r="AP6" s="157"/>
      <c r="AQ6" s="158"/>
      <c r="AR6" s="159"/>
      <c r="AS6" s="159"/>
      <c r="AT6" s="157"/>
      <c r="AU6" s="156"/>
      <c r="AV6" s="152"/>
      <c r="AW6" s="151"/>
    </row>
    <row r="7" spans="1:49" ht="16.5" thickBot="1">
      <c r="A7" s="11"/>
      <c r="B7" s="61" t="s">
        <v>35</v>
      </c>
      <c r="C7" s="32"/>
      <c r="D7" s="43"/>
      <c r="E7" s="43"/>
      <c r="F7" s="43"/>
      <c r="G7" s="43"/>
      <c r="H7" s="43"/>
      <c r="I7" s="43"/>
      <c r="J7" s="43"/>
      <c r="K7" s="2"/>
      <c r="L7" s="2"/>
      <c r="M7" s="2"/>
      <c r="N7" s="10"/>
      <c r="O7" s="194"/>
      <c r="P7" s="194"/>
      <c r="Q7" s="194"/>
      <c r="R7" s="43"/>
      <c r="S7" s="43"/>
      <c r="T7" s="31"/>
      <c r="U7" s="31"/>
      <c r="V7" s="43"/>
      <c r="W7" s="43"/>
      <c r="X7" s="43"/>
      <c r="Y7" s="43"/>
      <c r="Z7" s="43"/>
      <c r="AA7" s="2"/>
      <c r="AB7" s="2"/>
      <c r="AC7" s="2"/>
      <c r="AD7" s="10"/>
      <c r="AE7" s="10"/>
      <c r="AF7" s="10"/>
      <c r="AG7" s="194"/>
      <c r="AH7" s="10"/>
      <c r="AI7" s="2"/>
      <c r="AJ7" s="2"/>
      <c r="AK7" s="80"/>
      <c r="AL7" s="81" t="s">
        <v>8</v>
      </c>
      <c r="AM7" s="77"/>
      <c r="AN7" s="74"/>
      <c r="AO7" s="78"/>
      <c r="AP7" s="85" t="e">
        <f>SUM(#REF!)</f>
        <v>#REF!</v>
      </c>
      <c r="AQ7" s="27"/>
      <c r="AR7" s="62" t="e">
        <f>SUM(#REF!)</f>
        <v>#REF!</v>
      </c>
      <c r="AS7" s="62" t="e">
        <f>SUM(#REF!)</f>
        <v>#REF!</v>
      </c>
      <c r="AT7" s="62" t="e">
        <f>SUM(#REF!)</f>
        <v>#REF!</v>
      </c>
      <c r="AU7" s="62" t="e">
        <f>SUM(#REF!)</f>
        <v>#REF!</v>
      </c>
      <c r="AV7" s="29"/>
      <c r="AW7" s="82">
        <v>8</v>
      </c>
    </row>
    <row r="8" spans="1:49">
      <c r="A8" s="11"/>
      <c r="B8" s="61" t="s">
        <v>36</v>
      </c>
      <c r="C8" s="32"/>
      <c r="D8" s="43"/>
      <c r="E8" s="43"/>
      <c r="F8" s="43"/>
      <c r="G8" s="43"/>
      <c r="H8" s="43"/>
      <c r="I8" s="43"/>
      <c r="J8" s="43"/>
      <c r="K8" s="2"/>
      <c r="L8" s="2"/>
      <c r="M8" s="2"/>
      <c r="N8" s="10"/>
      <c r="O8" s="10"/>
      <c r="P8" s="10"/>
      <c r="Q8" s="2"/>
      <c r="R8" s="43"/>
      <c r="S8" s="43"/>
      <c r="T8" s="31"/>
      <c r="U8" s="31"/>
      <c r="V8" s="43"/>
      <c r="W8" s="43"/>
      <c r="X8" s="43"/>
      <c r="Y8" s="43"/>
      <c r="Z8" s="2"/>
      <c r="AA8" s="2"/>
      <c r="AB8" s="2"/>
      <c r="AC8" s="2"/>
      <c r="AD8" s="10"/>
      <c r="AE8" s="10"/>
      <c r="AF8" s="10"/>
      <c r="AG8" s="10"/>
      <c r="AH8" s="10"/>
      <c r="AI8" s="31"/>
      <c r="AJ8" s="13"/>
      <c r="AK8" s="31"/>
      <c r="AL8" s="2"/>
      <c r="AM8" s="32"/>
      <c r="AN8" s="53"/>
      <c r="AO8" s="53"/>
      <c r="AP8" s="2"/>
      <c r="AQ8" s="2"/>
      <c r="AR8" s="2"/>
      <c r="AS8" s="54"/>
      <c r="AT8" s="54"/>
      <c r="AU8" s="2"/>
      <c r="AV8" s="55"/>
      <c r="AW8" s="60"/>
    </row>
    <row r="9" spans="1:49">
      <c r="A9" s="2"/>
      <c r="B9" s="61" t="s">
        <v>25</v>
      </c>
      <c r="C9" s="35"/>
      <c r="D9" s="36"/>
      <c r="E9" s="36"/>
      <c r="F9" s="36"/>
      <c r="G9" s="36"/>
      <c r="H9" s="36"/>
      <c r="I9" s="2"/>
      <c r="J9" s="2"/>
      <c r="K9" s="2"/>
      <c r="L9" s="2"/>
      <c r="M9" s="2"/>
      <c r="N9" s="10"/>
      <c r="O9" s="10"/>
      <c r="P9" s="10"/>
      <c r="Q9" s="2"/>
      <c r="R9" s="2"/>
      <c r="S9" s="36"/>
      <c r="T9" s="39"/>
      <c r="U9" s="39"/>
      <c r="V9" s="36"/>
      <c r="W9" s="36"/>
      <c r="X9" s="36"/>
      <c r="Y9" s="36"/>
      <c r="Z9" s="2"/>
      <c r="AA9" s="2"/>
      <c r="AB9" s="2"/>
      <c r="AC9" s="2"/>
      <c r="AD9" s="10"/>
      <c r="AE9" s="10"/>
      <c r="AF9" s="10"/>
      <c r="AG9" s="10"/>
      <c r="AH9" s="10"/>
      <c r="AI9" s="2"/>
      <c r="AJ9" s="2"/>
      <c r="AK9" s="2"/>
      <c r="AL9" s="2"/>
      <c r="AM9" s="40"/>
      <c r="AN9" s="41"/>
      <c r="AO9" s="41"/>
      <c r="AP9" s="2"/>
      <c r="AQ9" s="2"/>
      <c r="AR9" s="2"/>
      <c r="AS9" s="41"/>
      <c r="AT9" s="41"/>
      <c r="AU9" s="2"/>
      <c r="AV9" s="50"/>
      <c r="AW9" s="50"/>
    </row>
    <row r="10" spans="1:49">
      <c r="A10" s="2" t="s">
        <v>127</v>
      </c>
      <c r="B10" s="61" t="s">
        <v>125</v>
      </c>
      <c r="C10" s="35"/>
      <c r="D10" s="183"/>
      <c r="E10" s="36"/>
      <c r="F10" s="36"/>
      <c r="G10" s="36"/>
      <c r="H10" s="36"/>
      <c r="I10" s="2"/>
      <c r="J10" s="2"/>
      <c r="K10" s="2"/>
      <c r="L10" s="2"/>
      <c r="M10" s="2"/>
      <c r="N10" s="10"/>
      <c r="O10" s="10"/>
      <c r="P10" s="10"/>
      <c r="Q10" s="2"/>
      <c r="R10" s="2"/>
      <c r="S10" s="36"/>
      <c r="T10" s="39"/>
      <c r="U10" s="39"/>
      <c r="V10" s="36"/>
      <c r="W10" s="36"/>
      <c r="X10" s="36"/>
      <c r="Y10" s="36"/>
      <c r="Z10" s="2"/>
      <c r="AA10" s="2"/>
      <c r="AB10" s="2"/>
      <c r="AC10" s="2"/>
      <c r="AD10" s="10"/>
      <c r="AE10" s="10"/>
      <c r="AF10" s="10"/>
      <c r="AG10" s="10"/>
      <c r="AH10" s="10"/>
      <c r="AI10" s="2"/>
      <c r="AJ10" s="2"/>
      <c r="AK10" s="2"/>
      <c r="AL10" s="2"/>
      <c r="AM10" s="40"/>
      <c r="AN10" s="41"/>
      <c r="AO10" s="41"/>
      <c r="AP10" s="2"/>
      <c r="AQ10" s="2"/>
      <c r="AR10" s="2"/>
      <c r="AS10" s="41"/>
      <c r="AT10" s="41"/>
      <c r="AU10" s="2"/>
      <c r="AV10" s="50"/>
      <c r="AW10" s="50"/>
    </row>
    <row r="11" spans="1:49">
      <c r="A11" s="2"/>
      <c r="B11" s="138"/>
      <c r="C11" s="35"/>
      <c r="D11" s="36"/>
      <c r="E11" s="36"/>
      <c r="F11" s="36"/>
      <c r="G11" s="36"/>
      <c r="H11" s="36"/>
      <c r="I11" s="2"/>
      <c r="J11" s="2"/>
      <c r="K11" s="2"/>
      <c r="L11" s="2"/>
      <c r="M11" s="2"/>
      <c r="N11" s="10"/>
      <c r="O11" s="10"/>
      <c r="P11" s="10"/>
      <c r="Q11" s="2"/>
      <c r="R11" s="2"/>
      <c r="S11" s="36"/>
      <c r="T11" s="39"/>
      <c r="U11" s="39"/>
      <c r="V11" s="36"/>
      <c r="W11" s="36"/>
      <c r="X11" s="36"/>
      <c r="Y11" s="36"/>
      <c r="Z11" s="2"/>
      <c r="AA11" s="2"/>
      <c r="AB11" s="2"/>
      <c r="AC11" s="2"/>
      <c r="AD11" s="10"/>
      <c r="AE11" s="10"/>
      <c r="AF11" s="10"/>
      <c r="AG11" s="10"/>
      <c r="AH11" s="10"/>
      <c r="AI11" s="2"/>
      <c r="AJ11" s="2"/>
      <c r="AK11" s="2"/>
      <c r="AL11" s="2"/>
      <c r="AM11" s="40"/>
      <c r="AN11" s="41"/>
      <c r="AO11" s="41"/>
      <c r="AP11" s="2"/>
      <c r="AQ11" s="2"/>
      <c r="AR11" s="2"/>
      <c r="AS11" s="41"/>
      <c r="AT11" s="41"/>
      <c r="AU11" s="2"/>
      <c r="AV11" s="50"/>
      <c r="AW11" s="50"/>
    </row>
    <row r="12" spans="1:49">
      <c r="A12" s="2"/>
      <c r="B12" s="61"/>
      <c r="C12" s="35"/>
      <c r="D12" s="36"/>
      <c r="E12" s="36"/>
      <c r="F12" s="36"/>
      <c r="G12" s="36"/>
      <c r="H12" s="36"/>
      <c r="I12" s="2"/>
      <c r="J12" s="2"/>
      <c r="K12" s="2"/>
      <c r="L12" s="2"/>
      <c r="M12" s="2"/>
      <c r="N12" s="10"/>
      <c r="O12" s="10"/>
      <c r="P12" s="10"/>
      <c r="Q12" s="2"/>
      <c r="R12" s="2"/>
      <c r="S12" s="36"/>
      <c r="T12" s="39"/>
      <c r="U12" s="39"/>
      <c r="V12" s="36"/>
      <c r="W12" s="36"/>
      <c r="X12" s="36"/>
      <c r="Y12" s="36"/>
      <c r="Z12" s="2"/>
      <c r="AA12" s="2"/>
      <c r="AB12" s="2"/>
      <c r="AC12" s="2"/>
      <c r="AD12" s="10"/>
      <c r="AE12" s="10"/>
      <c r="AF12" s="10"/>
      <c r="AG12" s="10"/>
      <c r="AH12" s="10"/>
      <c r="AI12" s="2"/>
      <c r="AJ12" s="2"/>
      <c r="AK12" s="2"/>
      <c r="AL12" s="2"/>
      <c r="AM12" s="40"/>
      <c r="AN12" s="41"/>
      <c r="AO12" s="41"/>
      <c r="AP12" s="2"/>
      <c r="AQ12" s="2"/>
      <c r="AR12" s="2"/>
      <c r="AS12" s="41"/>
      <c r="AT12" s="41"/>
      <c r="AU12" s="2"/>
      <c r="AV12" s="50"/>
      <c r="AW12" s="50"/>
    </row>
    <row r="13" spans="1:49">
      <c r="A13" s="2"/>
      <c r="B13" s="32"/>
      <c r="C13" s="28"/>
      <c r="D13" s="14"/>
      <c r="E13" s="14"/>
      <c r="F13" s="14"/>
      <c r="G13" s="14"/>
      <c r="H13" s="14"/>
      <c r="I13" s="491" t="s">
        <v>118</v>
      </c>
      <c r="J13" s="491"/>
      <c r="K13" s="491"/>
      <c r="L13" s="491"/>
      <c r="M13" s="491"/>
      <c r="N13" s="491"/>
      <c r="O13" s="491"/>
      <c r="P13" s="491"/>
      <c r="Q13" s="491"/>
      <c r="R13" s="491"/>
      <c r="S13" s="297"/>
      <c r="T13" s="297"/>
      <c r="U13" s="297"/>
      <c r="V13" s="297"/>
      <c r="W13" s="297"/>
      <c r="X13" s="297"/>
      <c r="Y13" s="297"/>
      <c r="Z13" s="491" t="s">
        <v>141</v>
      </c>
      <c r="AA13" s="491"/>
      <c r="AB13" s="491"/>
      <c r="AC13" s="491"/>
      <c r="AD13" s="491"/>
      <c r="AE13" s="491"/>
      <c r="AF13" s="491"/>
      <c r="AG13" s="491"/>
      <c r="AH13" s="491"/>
      <c r="AI13" s="2"/>
      <c r="AJ13" s="2"/>
      <c r="AK13" s="2"/>
      <c r="AL13" s="2"/>
      <c r="AM13" s="2"/>
      <c r="AN13" s="2"/>
      <c r="AO13" s="2"/>
      <c r="AP13" s="11"/>
      <c r="AQ13" s="11"/>
      <c r="AR13" s="11"/>
      <c r="AS13" s="2"/>
      <c r="AT13" s="2"/>
      <c r="AU13" s="2"/>
      <c r="AV13" s="59"/>
      <c r="AW13" s="2"/>
    </row>
    <row r="14" spans="1:49" ht="15.75">
      <c r="A14" s="2"/>
      <c r="B14" s="51"/>
      <c r="C14" s="2"/>
      <c r="D14" s="2"/>
      <c r="E14" s="2"/>
      <c r="F14" s="2"/>
      <c r="G14" s="2"/>
      <c r="H14" s="2"/>
      <c r="K14" s="255" t="s">
        <v>83</v>
      </c>
      <c r="L14" s="255"/>
      <c r="M14" s="255"/>
      <c r="N14" s="255"/>
      <c r="O14" s="255"/>
      <c r="S14" s="2"/>
      <c r="T14" s="2"/>
      <c r="U14" s="2"/>
      <c r="V14" s="2"/>
      <c r="W14" s="2"/>
      <c r="X14" s="2"/>
      <c r="Y14" s="2"/>
      <c r="Z14" s="487" t="s">
        <v>81</v>
      </c>
      <c r="AA14" s="487"/>
      <c r="AB14" s="487"/>
      <c r="AC14" s="487"/>
      <c r="AD14" s="487"/>
      <c r="AE14" s="487"/>
      <c r="AF14" s="487"/>
      <c r="AG14" s="487"/>
      <c r="AH14" s="487"/>
      <c r="AI14" s="487"/>
      <c r="AJ14" s="2"/>
      <c r="AK14" s="2"/>
      <c r="AL14" s="32" t="s">
        <v>9</v>
      </c>
      <c r="AM14" s="2"/>
      <c r="AN14" s="2"/>
      <c r="AO14" s="2"/>
      <c r="AP14" s="486" t="s">
        <v>10</v>
      </c>
      <c r="AQ14" s="486"/>
      <c r="AR14" s="486"/>
      <c r="AS14" s="2"/>
      <c r="AT14" s="2"/>
      <c r="AU14" s="56" t="s">
        <v>33</v>
      </c>
      <c r="AV14" s="2"/>
      <c r="AW14" s="2"/>
    </row>
    <row r="15" spans="1:49" ht="15.75">
      <c r="A15" s="2"/>
      <c r="B15" s="2"/>
      <c r="C15" s="6"/>
      <c r="D15" s="2"/>
      <c r="E15" s="2"/>
      <c r="F15" s="2"/>
      <c r="G15" s="2"/>
      <c r="H15" s="2"/>
      <c r="I15" s="2"/>
      <c r="J15" s="492" t="s">
        <v>77</v>
      </c>
      <c r="K15" s="492"/>
      <c r="L15" s="492"/>
      <c r="M15" s="492"/>
      <c r="N15" s="492"/>
      <c r="O15" s="492"/>
      <c r="P15" s="492"/>
      <c r="Q15" s="258"/>
      <c r="R15" s="258"/>
      <c r="S15" s="258"/>
      <c r="T15" s="258"/>
      <c r="U15" s="258"/>
      <c r="V15" s="259"/>
      <c r="W15" s="259"/>
      <c r="X15" s="259"/>
      <c r="Y15" s="258"/>
      <c r="Z15" s="258"/>
      <c r="AA15" s="492" t="s">
        <v>137</v>
      </c>
      <c r="AB15" s="492"/>
      <c r="AC15" s="492"/>
      <c r="AD15" s="492"/>
      <c r="AE15" s="492"/>
      <c r="AF15" s="492"/>
      <c r="AG15" s="492"/>
      <c r="AH15" s="492"/>
      <c r="AI15" s="2"/>
      <c r="AJ15" s="2"/>
      <c r="AK15" s="2"/>
      <c r="AL15" s="51" t="s">
        <v>13</v>
      </c>
      <c r="AM15" s="42"/>
      <c r="AN15" s="42"/>
      <c r="AO15" s="42"/>
      <c r="AP15" s="487" t="s">
        <v>30</v>
      </c>
      <c r="AQ15" s="487"/>
      <c r="AR15" s="487"/>
      <c r="AS15" s="42"/>
      <c r="AT15" s="42"/>
      <c r="AU15" s="52" t="s">
        <v>32</v>
      </c>
      <c r="AV15" s="42"/>
      <c r="AW15" s="42"/>
    </row>
    <row r="16" spans="1:49" ht="14.25">
      <c r="J16" s="260"/>
      <c r="K16" s="260"/>
      <c r="L16" s="260"/>
      <c r="M16" s="260"/>
      <c r="N16" s="260"/>
      <c r="O16" s="260"/>
      <c r="P16" s="260"/>
      <c r="Q16" s="260"/>
      <c r="R16" s="260"/>
      <c r="S16" s="260"/>
      <c r="T16" s="260"/>
      <c r="U16" s="260"/>
      <c r="V16" s="260"/>
      <c r="W16" s="260"/>
      <c r="X16" s="260"/>
      <c r="Y16" s="260"/>
      <c r="Z16" s="260"/>
      <c r="AA16" s="260"/>
      <c r="AB16" s="260"/>
      <c r="AC16" s="260"/>
      <c r="AD16" s="260"/>
      <c r="AE16" s="260"/>
      <c r="AF16" s="260"/>
      <c r="AG16" s="260"/>
      <c r="AH16" s="260"/>
    </row>
    <row r="25" spans="2:3">
      <c r="B25" s="166"/>
      <c r="C25" s="166"/>
    </row>
    <row r="26" spans="2:3">
      <c r="B26" s="166"/>
      <c r="C26" s="166"/>
    </row>
    <row r="27" spans="2:3">
      <c r="B27" s="166"/>
      <c r="C27" s="166"/>
    </row>
    <row r="28" spans="2:3">
      <c r="B28" s="166"/>
      <c r="C28" s="166"/>
    </row>
    <row r="29" spans="2:3">
      <c r="B29" s="166"/>
      <c r="C29" s="166"/>
    </row>
    <row r="30" spans="2:3">
      <c r="B30" s="117"/>
      <c r="C30" s="166"/>
    </row>
  </sheetData>
  <mergeCells count="29">
    <mergeCell ref="Z13:AH13"/>
    <mergeCell ref="Z14:AI14"/>
    <mergeCell ref="AP14:AR14"/>
    <mergeCell ref="AP15:AR15"/>
    <mergeCell ref="I13:R13"/>
    <mergeCell ref="J15:P15"/>
    <mergeCell ref="AA15:AH15"/>
    <mergeCell ref="AW4:AW5"/>
    <mergeCell ref="AL4:AL5"/>
    <mergeCell ref="AM4:AM5"/>
    <mergeCell ref="AN4:AN5"/>
    <mergeCell ref="AO4:AO5"/>
    <mergeCell ref="AP4:AP5"/>
    <mergeCell ref="AQ4:AQ5"/>
    <mergeCell ref="AR4:AR5"/>
    <mergeCell ref="AS4:AS5"/>
    <mergeCell ref="AT4:AT5"/>
    <mergeCell ref="AU4:AU5"/>
    <mergeCell ref="AV4:AV5"/>
    <mergeCell ref="C1:F1"/>
    <mergeCell ref="A2:N2"/>
    <mergeCell ref="O2:AI2"/>
    <mergeCell ref="AM2:AP2"/>
    <mergeCell ref="A3:A5"/>
    <mergeCell ref="B3:B5"/>
    <mergeCell ref="C3:C5"/>
    <mergeCell ref="D3:AH3"/>
    <mergeCell ref="AP3:AS3"/>
    <mergeCell ref="AK4:AK5"/>
  </mergeCells>
  <conditionalFormatting sqref="AW7:AW8">
    <cfRule type="expression" dxfId="169" priority="8" stopIfTrue="1">
      <formula>$A7=""</formula>
    </cfRule>
  </conditionalFormatting>
  <conditionalFormatting sqref="AV13">
    <cfRule type="expression" dxfId="168" priority="7" stopIfTrue="1">
      <formula>$A7=""</formula>
    </cfRule>
  </conditionalFormatting>
  <conditionalFormatting sqref="AV7">
    <cfRule type="expression" dxfId="167" priority="6" stopIfTrue="1">
      <formula>$AL7=""</formula>
    </cfRule>
  </conditionalFormatting>
  <conditionalFormatting sqref="AI6 AM7">
    <cfRule type="expression" dxfId="166" priority="3" stopIfTrue="1">
      <formula>AND(#REF!="Ders",$B6&gt;"")</formula>
    </cfRule>
    <cfRule type="expression" dxfId="165" priority="4" stopIfTrue="1">
      <formula>AND(OR(#REF!=6,#REF!=7),$B6&gt;"")</formula>
    </cfRule>
    <cfRule type="expression" dxfId="164" priority="5" stopIfTrue="1">
      <formula>$B6=""</formula>
    </cfRule>
  </conditionalFormatting>
  <conditionalFormatting sqref="AI5:AJ6">
    <cfRule type="cellIs" dxfId="163" priority="1" stopIfTrue="1" operator="equal">
      <formula>"Haz."</formula>
    </cfRule>
    <cfRule type="expression" dxfId="162" priority="2" stopIfTrue="1">
      <formula>#REF!&gt;5</formula>
    </cfRule>
  </conditionalFormatting>
  <pageMargins left="0.25" right="0.25" top="0.75" bottom="0.75" header="0.3" footer="0.3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30"/>
  <sheetViews>
    <sheetView workbookViewId="0">
      <selection activeCell="S11" sqref="S11"/>
    </sheetView>
  </sheetViews>
  <sheetFormatPr defaultRowHeight="12.75"/>
  <cols>
    <col min="1" max="1" width="3.28515625" customWidth="1"/>
    <col min="2" max="2" width="16.7109375" customWidth="1"/>
    <col min="3" max="3" width="10.28515625" customWidth="1"/>
    <col min="4" max="4" width="3.28515625" customWidth="1"/>
    <col min="5" max="5" width="3.140625" customWidth="1"/>
    <col min="6" max="6" width="3.28515625" customWidth="1"/>
    <col min="7" max="34" width="3.5703125" customWidth="1"/>
    <col min="35" max="35" width="5.85546875" customWidth="1"/>
  </cols>
  <sheetData>
    <row r="1" spans="1:49" ht="26.25" thickBot="1">
      <c r="A1" s="1"/>
      <c r="B1" s="15" t="s">
        <v>11</v>
      </c>
      <c r="C1" s="454" t="s">
        <v>140</v>
      </c>
      <c r="D1" s="455"/>
      <c r="E1" s="455"/>
      <c r="F1" s="456"/>
      <c r="G1" s="4"/>
      <c r="H1" s="4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I1" s="2"/>
      <c r="AJ1" s="2"/>
      <c r="AK1" s="2"/>
      <c r="AL1" s="2"/>
      <c r="AM1" s="2"/>
      <c r="AN1" s="2"/>
      <c r="AO1" s="2"/>
      <c r="AP1" s="2"/>
      <c r="AQ1" s="2"/>
      <c r="AR1" s="17"/>
      <c r="AS1" s="17"/>
      <c r="AT1" s="2"/>
      <c r="AU1" s="25"/>
      <c r="AV1" s="2"/>
      <c r="AW1" s="2"/>
    </row>
    <row r="2" spans="1:49" ht="21" thickBot="1">
      <c r="A2" s="489" t="s">
        <v>14</v>
      </c>
      <c r="B2" s="489"/>
      <c r="C2" s="489"/>
      <c r="D2" s="489"/>
      <c r="E2" s="489"/>
      <c r="F2" s="489"/>
      <c r="G2" s="489"/>
      <c r="H2" s="489"/>
      <c r="I2" s="489"/>
      <c r="J2" s="489"/>
      <c r="K2" s="489"/>
      <c r="L2" s="489"/>
      <c r="M2" s="489"/>
      <c r="N2" s="489"/>
      <c r="O2" s="494" t="s">
        <v>131</v>
      </c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22"/>
      <c r="AK2" s="7"/>
      <c r="AL2" s="34" t="s">
        <v>0</v>
      </c>
      <c r="AM2" s="454" t="str">
        <f>C1</f>
        <v>2012 Haziran</v>
      </c>
      <c r="AN2" s="455"/>
      <c r="AO2" s="455"/>
      <c r="AP2" s="456"/>
      <c r="AQ2" s="47"/>
      <c r="AR2" s="33"/>
      <c r="AS2" s="8"/>
      <c r="AT2" s="86" t="s">
        <v>31</v>
      </c>
      <c r="AU2" s="87">
        <v>5.3504999999999997E-2</v>
      </c>
      <c r="AV2" s="7"/>
      <c r="AW2" s="7"/>
    </row>
    <row r="3" spans="1:49" ht="18" customHeight="1" thickBot="1">
      <c r="A3" s="459" t="s">
        <v>1</v>
      </c>
      <c r="B3" s="461" t="s">
        <v>2</v>
      </c>
      <c r="C3" s="461" t="s">
        <v>3</v>
      </c>
      <c r="D3" s="463" t="str">
        <f>C1</f>
        <v>2012 Haziran</v>
      </c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5"/>
      <c r="AI3" s="83"/>
      <c r="AJ3" s="18"/>
      <c r="AK3" s="20"/>
      <c r="AL3" s="21"/>
      <c r="AM3" s="21"/>
      <c r="AN3" s="21"/>
      <c r="AO3" s="21"/>
      <c r="AP3" s="466" t="s">
        <v>5</v>
      </c>
      <c r="AQ3" s="467"/>
      <c r="AR3" s="467"/>
      <c r="AS3" s="468"/>
      <c r="AT3" s="16"/>
      <c r="AU3" s="21"/>
      <c r="AV3" s="20"/>
      <c r="AW3" s="21"/>
    </row>
    <row r="4" spans="1:49" ht="57.75" customHeight="1">
      <c r="A4" s="460"/>
      <c r="B4" s="462"/>
      <c r="C4" s="462"/>
      <c r="D4" s="181" t="s">
        <v>43</v>
      </c>
      <c r="E4" s="274" t="s">
        <v>44</v>
      </c>
      <c r="F4" s="274" t="s">
        <v>45</v>
      </c>
      <c r="G4" s="181" t="s">
        <v>37</v>
      </c>
      <c r="H4" s="181" t="s">
        <v>40</v>
      </c>
      <c r="I4" s="181" t="s">
        <v>41</v>
      </c>
      <c r="J4" s="181" t="s">
        <v>42</v>
      </c>
      <c r="K4" s="181" t="s">
        <v>43</v>
      </c>
      <c r="L4" s="274" t="s">
        <v>44</v>
      </c>
      <c r="M4" s="274" t="s">
        <v>45</v>
      </c>
      <c r="N4" s="274" t="s">
        <v>37</v>
      </c>
      <c r="O4" s="274" t="s">
        <v>40</v>
      </c>
      <c r="P4" s="274" t="s">
        <v>41</v>
      </c>
      <c r="Q4" s="274" t="s">
        <v>42</v>
      </c>
      <c r="R4" s="274" t="s">
        <v>43</v>
      </c>
      <c r="S4" s="274" t="s">
        <v>44</v>
      </c>
      <c r="T4" s="274" t="s">
        <v>45</v>
      </c>
      <c r="U4" s="274" t="s">
        <v>37</v>
      </c>
      <c r="V4" s="274" t="s">
        <v>40</v>
      </c>
      <c r="W4" s="274" t="s">
        <v>41</v>
      </c>
      <c r="X4" s="274" t="s">
        <v>42</v>
      </c>
      <c r="Y4" s="274" t="s">
        <v>43</v>
      </c>
      <c r="Z4" s="274" t="s">
        <v>44</v>
      </c>
      <c r="AA4" s="274" t="s">
        <v>45</v>
      </c>
      <c r="AB4" s="274" t="s">
        <v>37</v>
      </c>
      <c r="AC4" s="274" t="s">
        <v>40</v>
      </c>
      <c r="AD4" s="274" t="s">
        <v>41</v>
      </c>
      <c r="AE4" s="274" t="s">
        <v>42</v>
      </c>
      <c r="AF4" s="274" t="s">
        <v>43</v>
      </c>
      <c r="AG4" s="274" t="s">
        <v>44</v>
      </c>
      <c r="AH4" s="274"/>
      <c r="AI4" s="193"/>
      <c r="AJ4" s="9"/>
      <c r="AK4" s="469" t="s">
        <v>12</v>
      </c>
      <c r="AL4" s="475" t="s">
        <v>2</v>
      </c>
      <c r="AM4" s="471" t="s">
        <v>4</v>
      </c>
      <c r="AN4" s="477" t="s">
        <v>28</v>
      </c>
      <c r="AO4" s="477" t="s">
        <v>29</v>
      </c>
      <c r="AP4" s="477" t="s">
        <v>27</v>
      </c>
      <c r="AQ4" s="481" t="s">
        <v>16</v>
      </c>
      <c r="AR4" s="479" t="s">
        <v>34</v>
      </c>
      <c r="AS4" s="479" t="s">
        <v>26</v>
      </c>
      <c r="AT4" s="477" t="s">
        <v>7</v>
      </c>
      <c r="AU4" s="483" t="s">
        <v>6</v>
      </c>
      <c r="AV4" s="471" t="s">
        <v>17</v>
      </c>
      <c r="AW4" s="473" t="s">
        <v>1</v>
      </c>
    </row>
    <row r="5" spans="1:49" ht="18" customHeight="1">
      <c r="A5" s="460"/>
      <c r="B5" s="462"/>
      <c r="C5" s="462"/>
      <c r="D5" s="162">
        <v>1</v>
      </c>
      <c r="E5" s="298">
        <v>2</v>
      </c>
      <c r="F5" s="298">
        <v>3</v>
      </c>
      <c r="G5" s="162">
        <v>4</v>
      </c>
      <c r="H5" s="162">
        <v>5</v>
      </c>
      <c r="I5" s="162">
        <v>6</v>
      </c>
      <c r="J5" s="162">
        <v>7</v>
      </c>
      <c r="K5" s="162">
        <v>8</v>
      </c>
      <c r="L5" s="298">
        <v>9</v>
      </c>
      <c r="M5" s="298">
        <v>10</v>
      </c>
      <c r="N5" s="298">
        <v>11</v>
      </c>
      <c r="O5" s="298">
        <v>12</v>
      </c>
      <c r="P5" s="298">
        <v>13</v>
      </c>
      <c r="Q5" s="298">
        <v>14</v>
      </c>
      <c r="R5" s="298">
        <v>15</v>
      </c>
      <c r="S5" s="298">
        <v>16</v>
      </c>
      <c r="T5" s="298">
        <v>17</v>
      </c>
      <c r="U5" s="298">
        <v>18</v>
      </c>
      <c r="V5" s="298">
        <v>19</v>
      </c>
      <c r="W5" s="298">
        <v>20</v>
      </c>
      <c r="X5" s="298">
        <v>21</v>
      </c>
      <c r="Y5" s="298">
        <v>22</v>
      </c>
      <c r="Z5" s="298">
        <v>23</v>
      </c>
      <c r="AA5" s="298">
        <v>24</v>
      </c>
      <c r="AB5" s="298">
        <v>25</v>
      </c>
      <c r="AC5" s="298">
        <v>26</v>
      </c>
      <c r="AD5" s="298">
        <v>27</v>
      </c>
      <c r="AE5" s="298">
        <v>28</v>
      </c>
      <c r="AF5" s="298">
        <v>29</v>
      </c>
      <c r="AG5" s="298">
        <v>30</v>
      </c>
      <c r="AH5" s="298"/>
      <c r="AI5" s="176" t="s">
        <v>18</v>
      </c>
      <c r="AJ5" s="19"/>
      <c r="AK5" s="470"/>
      <c r="AL5" s="476"/>
      <c r="AM5" s="472"/>
      <c r="AN5" s="478"/>
      <c r="AO5" s="478"/>
      <c r="AP5" s="478"/>
      <c r="AQ5" s="482"/>
      <c r="AR5" s="480"/>
      <c r="AS5" s="480"/>
      <c r="AT5" s="478"/>
      <c r="AU5" s="484"/>
      <c r="AV5" s="472"/>
      <c r="AW5" s="474"/>
    </row>
    <row r="6" spans="1:49" ht="30.75" customHeight="1">
      <c r="A6" s="154">
        <v>1</v>
      </c>
      <c r="B6" s="182" t="s">
        <v>113</v>
      </c>
      <c r="C6" s="249" t="s">
        <v>130</v>
      </c>
      <c r="D6" s="201">
        <v>0</v>
      </c>
      <c r="E6" s="299"/>
      <c r="F6" s="300"/>
      <c r="G6" s="262">
        <v>0</v>
      </c>
      <c r="H6" s="262">
        <v>0</v>
      </c>
      <c r="I6" s="262">
        <v>6</v>
      </c>
      <c r="J6" s="268">
        <v>2</v>
      </c>
      <c r="K6" s="268">
        <v>0</v>
      </c>
      <c r="L6" s="299"/>
      <c r="M6" s="300"/>
      <c r="N6" s="300"/>
      <c r="O6" s="303"/>
      <c r="P6" s="303"/>
      <c r="Q6" s="304"/>
      <c r="R6" s="304"/>
      <c r="S6" s="304"/>
      <c r="T6" s="305"/>
      <c r="U6" s="305"/>
      <c r="V6" s="305"/>
      <c r="W6" s="305"/>
      <c r="X6" s="304"/>
      <c r="Y6" s="304"/>
      <c r="Z6" s="304"/>
      <c r="AA6" s="305"/>
      <c r="AB6" s="305"/>
      <c r="AC6" s="305"/>
      <c r="AD6" s="305"/>
      <c r="AE6" s="304"/>
      <c r="AF6" s="304"/>
      <c r="AG6" s="304"/>
      <c r="AH6" s="305"/>
      <c r="AI6" s="202">
        <f>SUM(D6:AH6)</f>
        <v>8</v>
      </c>
      <c r="AJ6" s="19"/>
      <c r="AK6" s="161"/>
      <c r="AL6" s="160"/>
      <c r="AM6" s="152"/>
      <c r="AN6" s="157"/>
      <c r="AO6" s="157"/>
      <c r="AP6" s="157"/>
      <c r="AQ6" s="158"/>
      <c r="AR6" s="159"/>
      <c r="AS6" s="159"/>
      <c r="AT6" s="157"/>
      <c r="AU6" s="156"/>
      <c r="AV6" s="152"/>
      <c r="AW6" s="151"/>
    </row>
    <row r="7" spans="1:49" ht="26.25" customHeight="1" thickBot="1">
      <c r="A7" s="265">
        <v>2</v>
      </c>
      <c r="B7" s="182" t="s">
        <v>128</v>
      </c>
      <c r="C7" s="249" t="s">
        <v>129</v>
      </c>
      <c r="D7" s="269">
        <v>0</v>
      </c>
      <c r="E7" s="301"/>
      <c r="F7" s="302"/>
      <c r="G7" s="262">
        <v>0</v>
      </c>
      <c r="H7" s="262">
        <v>0</v>
      </c>
      <c r="I7" s="262">
        <v>0</v>
      </c>
      <c r="J7" s="268">
        <v>4</v>
      </c>
      <c r="K7" s="268">
        <v>0</v>
      </c>
      <c r="L7" s="301"/>
      <c r="M7" s="302"/>
      <c r="N7" s="302"/>
      <c r="O7" s="303"/>
      <c r="P7" s="303"/>
      <c r="Q7" s="304"/>
      <c r="R7" s="304"/>
      <c r="S7" s="304"/>
      <c r="T7" s="305"/>
      <c r="U7" s="305"/>
      <c r="V7" s="305"/>
      <c r="W7" s="305"/>
      <c r="X7" s="304"/>
      <c r="Y7" s="304"/>
      <c r="Z7" s="304"/>
      <c r="AA7" s="305"/>
      <c r="AB7" s="305"/>
      <c r="AC7" s="305"/>
      <c r="AD7" s="305"/>
      <c r="AE7" s="304"/>
      <c r="AF7" s="304"/>
      <c r="AG7" s="304"/>
      <c r="AH7" s="305"/>
      <c r="AI7" s="202">
        <f>SUM(D7:AH7)</f>
        <v>4</v>
      </c>
      <c r="AJ7" s="2"/>
      <c r="AK7" s="80"/>
      <c r="AL7" s="81" t="s">
        <v>8</v>
      </c>
      <c r="AM7" s="77"/>
      <c r="AN7" s="74"/>
      <c r="AO7" s="78"/>
      <c r="AP7" s="85" t="e">
        <f>SUM(#REF!)</f>
        <v>#REF!</v>
      </c>
      <c r="AQ7" s="27"/>
      <c r="AR7" s="62" t="e">
        <f>SUM(#REF!)</f>
        <v>#REF!</v>
      </c>
      <c r="AS7" s="62" t="e">
        <f>SUM(#REF!)</f>
        <v>#REF!</v>
      </c>
      <c r="AT7" s="62" t="e">
        <f>SUM(#REF!)</f>
        <v>#REF!</v>
      </c>
      <c r="AU7" s="62" t="e">
        <f>SUM(#REF!)</f>
        <v>#REF!</v>
      </c>
      <c r="AV7" s="29"/>
      <c r="AW7" s="82">
        <v>8</v>
      </c>
    </row>
    <row r="8" spans="1:49">
      <c r="A8" s="11"/>
      <c r="B8" s="61"/>
      <c r="C8" s="32"/>
      <c r="D8" s="43"/>
      <c r="E8" s="43"/>
      <c r="F8" s="43"/>
      <c r="G8" s="43"/>
      <c r="H8" s="43"/>
      <c r="I8" s="43"/>
      <c r="J8" s="43"/>
      <c r="K8" s="2"/>
      <c r="L8" s="2"/>
      <c r="M8" s="2"/>
      <c r="N8" s="10"/>
      <c r="O8" s="10"/>
      <c r="P8" s="10"/>
      <c r="Q8" s="2"/>
      <c r="R8" s="43"/>
      <c r="S8" s="43"/>
      <c r="T8" s="31"/>
      <c r="U8" s="31"/>
      <c r="V8" s="43"/>
      <c r="W8" s="43"/>
      <c r="X8" s="43"/>
      <c r="Y8" s="43"/>
      <c r="Z8" s="2"/>
      <c r="AA8" s="2"/>
      <c r="AB8" s="2"/>
      <c r="AC8" s="2"/>
      <c r="AD8" s="10"/>
      <c r="AE8" s="10"/>
      <c r="AF8" s="10"/>
      <c r="AG8" s="10"/>
      <c r="AH8" s="10"/>
      <c r="AI8" s="31"/>
      <c r="AJ8" s="13"/>
      <c r="AK8" s="31"/>
      <c r="AL8" s="2"/>
      <c r="AM8" s="32"/>
      <c r="AN8" s="53"/>
      <c r="AO8" s="53"/>
      <c r="AP8" s="2"/>
      <c r="AQ8" s="2"/>
      <c r="AR8" s="2"/>
      <c r="AS8" s="54"/>
      <c r="AT8" s="54"/>
      <c r="AU8" s="2"/>
      <c r="AV8" s="55"/>
      <c r="AW8" s="60"/>
    </row>
    <row r="9" spans="1:49">
      <c r="A9" s="2"/>
      <c r="B9" s="61"/>
      <c r="C9" s="35"/>
      <c r="D9" s="36"/>
      <c r="E9" s="36"/>
      <c r="F9" s="36"/>
      <c r="G9" s="36"/>
      <c r="H9" s="36"/>
      <c r="I9" s="2"/>
      <c r="J9" s="2"/>
      <c r="K9" s="2"/>
      <c r="L9" s="2"/>
      <c r="M9" s="2"/>
      <c r="N9" s="10"/>
      <c r="O9" s="10"/>
      <c r="P9" s="10"/>
      <c r="Q9" s="2"/>
      <c r="R9" s="2"/>
      <c r="S9" s="36"/>
      <c r="T9" s="39"/>
      <c r="U9" s="39"/>
      <c r="V9" s="36"/>
      <c r="W9" s="36"/>
      <c r="X9" s="36"/>
      <c r="Y9" s="36"/>
      <c r="Z9" s="2"/>
      <c r="AA9" s="2"/>
      <c r="AB9" s="2"/>
      <c r="AC9" s="2"/>
      <c r="AD9" s="10"/>
      <c r="AE9" s="10"/>
      <c r="AF9" s="10"/>
      <c r="AG9" s="10"/>
      <c r="AH9" s="10"/>
      <c r="AI9" s="2"/>
      <c r="AJ9" s="2"/>
      <c r="AK9" s="2"/>
      <c r="AL9" s="2"/>
      <c r="AM9" s="40"/>
      <c r="AN9" s="41"/>
      <c r="AO9" s="41"/>
      <c r="AP9" s="2"/>
      <c r="AQ9" s="2"/>
      <c r="AR9" s="2"/>
      <c r="AS9" s="41"/>
      <c r="AT9" s="41"/>
      <c r="AU9" s="2"/>
      <c r="AV9" s="50"/>
      <c r="AW9" s="50"/>
    </row>
    <row r="10" spans="1:49">
      <c r="A10" s="2"/>
      <c r="B10" s="61" t="s">
        <v>23</v>
      </c>
      <c r="C10" s="35"/>
      <c r="D10" s="183"/>
      <c r="E10" s="36"/>
      <c r="F10" s="36"/>
      <c r="G10" s="36"/>
      <c r="H10" s="36"/>
      <c r="I10" s="2"/>
      <c r="J10" s="2"/>
      <c r="K10" s="2"/>
      <c r="L10" s="2"/>
      <c r="M10" s="2"/>
      <c r="N10" s="10"/>
      <c r="O10" s="10"/>
      <c r="P10" s="10"/>
      <c r="Q10" s="2"/>
      <c r="R10" s="2"/>
      <c r="S10" s="36"/>
      <c r="T10" s="39"/>
      <c r="U10" s="39"/>
      <c r="V10" s="36"/>
      <c r="W10" s="36"/>
      <c r="X10" s="36"/>
      <c r="Y10" s="36"/>
      <c r="Z10" s="2"/>
      <c r="AA10" s="2"/>
      <c r="AB10" s="2"/>
      <c r="AC10" s="2"/>
      <c r="AD10" s="10"/>
      <c r="AE10" s="10"/>
      <c r="AF10" s="10"/>
      <c r="AG10" s="10"/>
      <c r="AH10" s="10"/>
      <c r="AI10" s="2"/>
      <c r="AJ10" s="2"/>
      <c r="AK10" s="2"/>
      <c r="AL10" s="2"/>
      <c r="AM10" s="40"/>
      <c r="AN10" s="41"/>
      <c r="AO10" s="41"/>
      <c r="AP10" s="2"/>
      <c r="AQ10" s="2"/>
      <c r="AR10" s="2"/>
      <c r="AS10" s="41"/>
      <c r="AT10" s="41"/>
      <c r="AU10" s="2"/>
      <c r="AV10" s="50"/>
      <c r="AW10" s="50"/>
    </row>
    <row r="11" spans="1:49">
      <c r="A11" s="2"/>
      <c r="B11" s="61" t="s">
        <v>132</v>
      </c>
      <c r="C11" s="35"/>
      <c r="D11" s="36"/>
      <c r="E11" s="36"/>
      <c r="F11" s="36"/>
      <c r="G11" s="36"/>
      <c r="H11" s="36"/>
      <c r="I11" s="2"/>
      <c r="J11" s="2"/>
      <c r="K11" s="2"/>
      <c r="L11" s="2"/>
      <c r="M11" s="2"/>
      <c r="N11" s="10"/>
      <c r="O11" s="10"/>
      <c r="P11" s="10"/>
      <c r="Q11" s="2"/>
      <c r="R11" s="2"/>
      <c r="S11" s="36"/>
      <c r="T11" s="39"/>
      <c r="U11" s="39"/>
      <c r="V11" s="36"/>
      <c r="W11" s="36"/>
      <c r="X11" s="36"/>
      <c r="Y11" s="36"/>
      <c r="Z11" s="2"/>
      <c r="AA11" s="2"/>
      <c r="AB11" s="2"/>
      <c r="AC11" s="2"/>
      <c r="AD11" s="10"/>
      <c r="AE11" s="10"/>
      <c r="AF11" s="10"/>
      <c r="AG11" s="10"/>
      <c r="AH11" s="10"/>
      <c r="AI11" s="2"/>
      <c r="AJ11" s="2"/>
      <c r="AK11" s="2"/>
      <c r="AL11" s="2"/>
      <c r="AM11" s="40"/>
      <c r="AN11" s="41"/>
      <c r="AO11" s="41"/>
      <c r="AP11" s="2"/>
      <c r="AQ11" s="2"/>
      <c r="AR11" s="2"/>
      <c r="AS11" s="41"/>
      <c r="AT11" s="41"/>
      <c r="AU11" s="2"/>
      <c r="AV11" s="50"/>
      <c r="AW11" s="50"/>
    </row>
    <row r="12" spans="1:49">
      <c r="A12" s="2"/>
      <c r="B12" s="61" t="s">
        <v>25</v>
      </c>
      <c r="C12" s="35"/>
      <c r="D12" s="36"/>
      <c r="E12" s="36"/>
      <c r="F12" s="36"/>
      <c r="G12" s="36"/>
      <c r="H12" s="36"/>
      <c r="I12" s="2"/>
      <c r="J12" s="2"/>
      <c r="K12" s="2"/>
      <c r="L12" s="2"/>
      <c r="M12" s="2"/>
      <c r="N12" s="10"/>
      <c r="O12" s="10"/>
      <c r="P12" s="10"/>
      <c r="Q12" s="2"/>
      <c r="R12" s="2"/>
      <c r="S12" s="36"/>
      <c r="T12" s="39"/>
      <c r="U12" s="39"/>
      <c r="V12" s="36"/>
      <c r="W12" s="36"/>
      <c r="X12" s="36"/>
      <c r="Y12" s="36"/>
      <c r="Z12" s="2"/>
      <c r="AA12" s="2"/>
      <c r="AB12" s="2"/>
      <c r="AC12" s="2"/>
      <c r="AD12" s="10"/>
      <c r="AE12" s="10"/>
      <c r="AF12" s="10"/>
      <c r="AG12" s="10"/>
      <c r="AH12" s="10"/>
      <c r="AI12" s="2"/>
      <c r="AJ12" s="2"/>
      <c r="AK12" s="2"/>
      <c r="AL12" s="2"/>
      <c r="AM12" s="40"/>
      <c r="AN12" s="41"/>
      <c r="AO12" s="41"/>
      <c r="AP12" s="2"/>
      <c r="AQ12" s="2"/>
      <c r="AR12" s="2"/>
      <c r="AS12" s="41"/>
      <c r="AT12" s="41"/>
      <c r="AU12" s="2"/>
      <c r="AV12" s="50"/>
      <c r="AW12" s="50"/>
    </row>
    <row r="13" spans="1:49" ht="15">
      <c r="A13" s="2"/>
      <c r="B13" s="32"/>
      <c r="C13" s="485" t="s">
        <v>118</v>
      </c>
      <c r="D13" s="485"/>
      <c r="E13" s="485"/>
      <c r="F13" s="485"/>
      <c r="G13" s="485"/>
      <c r="H13" s="485"/>
      <c r="I13" s="256"/>
      <c r="J13" s="256"/>
      <c r="K13" s="256"/>
      <c r="L13" s="256"/>
      <c r="S13" s="14"/>
      <c r="T13" s="14"/>
      <c r="U13" s="14"/>
      <c r="V13" s="14"/>
      <c r="W13" s="14"/>
      <c r="X13" s="14"/>
      <c r="Y13" s="14"/>
      <c r="AB13" s="255" t="s">
        <v>119</v>
      </c>
      <c r="AI13" s="2"/>
      <c r="AJ13" s="2"/>
      <c r="AK13" s="2"/>
      <c r="AL13" s="2"/>
      <c r="AM13" s="2"/>
      <c r="AN13" s="2"/>
      <c r="AO13" s="2"/>
      <c r="AP13" s="11"/>
      <c r="AQ13" s="11"/>
      <c r="AR13" s="11"/>
      <c r="AS13" s="2"/>
      <c r="AT13" s="2"/>
      <c r="AU13" s="2"/>
      <c r="AV13" s="59"/>
      <c r="AW13" s="2"/>
    </row>
    <row r="14" spans="1:49" ht="15.75">
      <c r="A14" s="2"/>
      <c r="C14" s="493" t="s">
        <v>83</v>
      </c>
      <c r="D14" s="493"/>
      <c r="E14" s="493"/>
      <c r="F14" s="493"/>
      <c r="G14" s="493"/>
      <c r="H14" s="493"/>
      <c r="I14" s="279"/>
      <c r="J14" s="279"/>
      <c r="K14" s="51"/>
      <c r="L14" s="52"/>
      <c r="M14" s="52"/>
      <c r="N14" s="52"/>
      <c r="O14" s="52"/>
      <c r="P14" s="52"/>
      <c r="Q14" s="52"/>
      <c r="R14" s="52"/>
      <c r="S14" s="2"/>
      <c r="T14" s="2"/>
      <c r="U14" s="2"/>
      <c r="V14" s="2"/>
      <c r="W14" s="2"/>
      <c r="X14" s="2"/>
      <c r="Y14" s="2"/>
      <c r="Z14" s="487" t="s">
        <v>30</v>
      </c>
      <c r="AA14" s="487"/>
      <c r="AB14" s="487"/>
      <c r="AC14" s="487"/>
      <c r="AD14" s="487"/>
      <c r="AE14" s="487"/>
      <c r="AF14" s="487"/>
      <c r="AG14" s="487"/>
      <c r="AH14" s="487"/>
      <c r="AI14" s="2"/>
      <c r="AJ14" s="2"/>
      <c r="AK14" s="2"/>
      <c r="AL14" s="32" t="s">
        <v>9</v>
      </c>
      <c r="AM14" s="2"/>
      <c r="AN14" s="2"/>
      <c r="AO14" s="2"/>
      <c r="AP14" s="486" t="s">
        <v>10</v>
      </c>
      <c r="AQ14" s="486"/>
      <c r="AR14" s="486"/>
      <c r="AS14" s="2"/>
      <c r="AT14" s="2"/>
      <c r="AU14" s="56" t="s">
        <v>33</v>
      </c>
      <c r="AV14" s="2"/>
      <c r="AW14" s="2"/>
    </row>
    <row r="15" spans="1:49" ht="15.75">
      <c r="A15" s="2"/>
      <c r="B15" s="38"/>
      <c r="C15" s="493" t="s">
        <v>77</v>
      </c>
      <c r="D15" s="493"/>
      <c r="E15" s="493"/>
      <c r="F15" s="493"/>
      <c r="G15" s="493"/>
      <c r="H15" s="493"/>
      <c r="I15" s="279"/>
      <c r="J15" s="279"/>
      <c r="K15" s="279"/>
      <c r="L15" s="2"/>
      <c r="M15" s="2"/>
      <c r="N15" s="10"/>
      <c r="O15" s="10"/>
      <c r="P15" s="10"/>
      <c r="Q15" s="2"/>
      <c r="R15" s="2"/>
      <c r="S15" s="2"/>
      <c r="T15" s="2"/>
      <c r="U15" s="2"/>
      <c r="V15" s="10"/>
      <c r="W15" s="10"/>
      <c r="X15" s="10"/>
      <c r="Y15" s="2"/>
      <c r="Z15" s="485" t="s">
        <v>59</v>
      </c>
      <c r="AA15" s="485"/>
      <c r="AB15" s="485"/>
      <c r="AC15" s="485"/>
      <c r="AD15" s="485"/>
      <c r="AE15" s="485"/>
      <c r="AF15" s="485"/>
      <c r="AG15" s="485"/>
      <c r="AH15" s="485"/>
      <c r="AI15" s="2"/>
      <c r="AJ15" s="2"/>
      <c r="AK15" s="2"/>
      <c r="AL15" s="51" t="s">
        <v>13</v>
      </c>
      <c r="AM15" s="42"/>
      <c r="AN15" s="42"/>
      <c r="AO15" s="42"/>
      <c r="AP15" s="487" t="s">
        <v>30</v>
      </c>
      <c r="AQ15" s="487"/>
      <c r="AR15" s="487"/>
      <c r="AS15" s="42"/>
      <c r="AT15" s="42"/>
      <c r="AU15" s="52" t="s">
        <v>32</v>
      </c>
      <c r="AV15" s="42"/>
      <c r="AW15" s="42"/>
    </row>
    <row r="25" spans="2:3">
      <c r="B25" s="166"/>
      <c r="C25" s="166"/>
    </row>
    <row r="26" spans="2:3">
      <c r="B26" s="166"/>
      <c r="C26" s="166"/>
    </row>
    <row r="27" spans="2:3">
      <c r="B27" s="166"/>
      <c r="C27" s="166"/>
    </row>
    <row r="28" spans="2:3">
      <c r="B28" s="166"/>
      <c r="C28" s="166"/>
    </row>
    <row r="29" spans="2:3">
      <c r="B29" s="166"/>
      <c r="C29" s="166"/>
    </row>
    <row r="30" spans="2:3">
      <c r="B30" s="117"/>
      <c r="C30" s="166"/>
    </row>
  </sheetData>
  <mergeCells count="29">
    <mergeCell ref="AP4:AP5"/>
    <mergeCell ref="C15:H15"/>
    <mergeCell ref="C1:F1"/>
    <mergeCell ref="A2:N2"/>
    <mergeCell ref="O2:AI2"/>
    <mergeCell ref="AM2:AP2"/>
    <mergeCell ref="A3:A5"/>
    <mergeCell ref="B3:B5"/>
    <mergeCell ref="C3:C5"/>
    <mergeCell ref="D3:AH3"/>
    <mergeCell ref="AP3:AS3"/>
    <mergeCell ref="C14:H14"/>
    <mergeCell ref="C13:H13"/>
    <mergeCell ref="AW4:AW5"/>
    <mergeCell ref="Z15:AH15"/>
    <mergeCell ref="Z14:AH14"/>
    <mergeCell ref="AP14:AR14"/>
    <mergeCell ref="AP15:AR15"/>
    <mergeCell ref="AQ4:AQ5"/>
    <mergeCell ref="AR4:AR5"/>
    <mergeCell ref="AS4:AS5"/>
    <mergeCell ref="AT4:AT5"/>
    <mergeCell ref="AU4:AU5"/>
    <mergeCell ref="AV4:AV5"/>
    <mergeCell ref="AK4:AK5"/>
    <mergeCell ref="AL4:AL5"/>
    <mergeCell ref="AM4:AM5"/>
    <mergeCell ref="AN4:AN5"/>
    <mergeCell ref="AO4:AO5"/>
  </mergeCells>
  <conditionalFormatting sqref="AW7:AW8">
    <cfRule type="expression" dxfId="161" priority="8" stopIfTrue="1">
      <formula>$A7=""</formula>
    </cfRule>
  </conditionalFormatting>
  <conditionalFormatting sqref="AV13">
    <cfRule type="expression" dxfId="160" priority="7" stopIfTrue="1">
      <formula>$A7=""</formula>
    </cfRule>
  </conditionalFormatting>
  <conditionalFormatting sqref="AV7">
    <cfRule type="expression" dxfId="159" priority="6" stopIfTrue="1">
      <formula>$AL7=""</formula>
    </cfRule>
  </conditionalFormatting>
  <conditionalFormatting sqref="AM7 AI6:AI7">
    <cfRule type="expression" dxfId="158" priority="3" stopIfTrue="1">
      <formula>AND(#REF!="Ders",$B6&gt;"")</formula>
    </cfRule>
    <cfRule type="expression" dxfId="157" priority="4" stopIfTrue="1">
      <formula>AND(OR(#REF!=6,#REF!=7),$B6&gt;"")</formula>
    </cfRule>
    <cfRule type="expression" dxfId="156" priority="5" stopIfTrue="1">
      <formula>$B6=""</formula>
    </cfRule>
  </conditionalFormatting>
  <conditionalFormatting sqref="AI5:AJ6 AI7">
    <cfRule type="cellIs" dxfId="155" priority="1" stopIfTrue="1" operator="equal">
      <formula>"Haz."</formula>
    </cfRule>
    <cfRule type="expression" dxfId="154" priority="2" stopIfTrue="1">
      <formula>#REF!&gt;5</formula>
    </cfRule>
  </conditionalFormatting>
  <pageMargins left="0.25" right="0.25" top="0.75" bottom="0.75" header="0.3" footer="0.3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AV61"/>
  <sheetViews>
    <sheetView tabSelected="1" zoomScale="59" zoomScaleNormal="59" workbookViewId="0">
      <selection activeCell="AC23" sqref="AC23"/>
    </sheetView>
  </sheetViews>
  <sheetFormatPr defaultRowHeight="11.25"/>
  <cols>
    <col min="1" max="1" width="5.7109375" style="2" customWidth="1"/>
    <col min="2" max="2" width="19.7109375" style="6" customWidth="1"/>
    <col min="3" max="3" width="29.85546875" style="6" customWidth="1"/>
    <col min="4" max="4" width="26.7109375" style="6" customWidth="1"/>
    <col min="5" max="5" width="19.7109375" style="6" customWidth="1"/>
    <col min="6" max="15" width="5.7109375" style="2" customWidth="1"/>
    <col min="16" max="18" width="5.7109375" style="10" customWidth="1"/>
    <col min="19" max="23" width="5.7109375" style="2" customWidth="1"/>
    <col min="24" max="26" width="5.7109375" style="10" customWidth="1"/>
    <col min="27" max="31" width="5.7109375" style="2" customWidth="1"/>
    <col min="32" max="36" width="5.7109375" style="10" customWidth="1"/>
    <col min="37" max="37" width="11.5703125" style="2" customWidth="1"/>
    <col min="38" max="38" width="19.28515625" style="2" customWidth="1"/>
    <col min="39" max="48" width="4.7109375" style="2" customWidth="1"/>
    <col min="49" max="16384" width="9.140625" style="2"/>
  </cols>
  <sheetData>
    <row r="1" spans="1:48" ht="81.75" customHeight="1" thickBot="1">
      <c r="A1" s="499" t="s">
        <v>213</v>
      </c>
      <c r="B1" s="499"/>
      <c r="C1" s="499"/>
      <c r="D1" s="499"/>
      <c r="E1" s="499"/>
      <c r="F1" s="499"/>
      <c r="G1" s="499"/>
      <c r="H1" s="499"/>
      <c r="I1" s="499"/>
      <c r="J1" s="499"/>
      <c r="K1" s="499"/>
      <c r="L1" s="499"/>
      <c r="M1" s="499"/>
      <c r="N1" s="499"/>
      <c r="O1" s="499"/>
      <c r="P1" s="499"/>
      <c r="Q1" s="499"/>
      <c r="R1" s="499"/>
      <c r="S1" s="499"/>
      <c r="T1" s="499"/>
      <c r="U1" s="499"/>
      <c r="V1" s="499"/>
      <c r="W1" s="499"/>
      <c r="X1" s="499"/>
      <c r="Y1" s="499"/>
      <c r="Z1" s="499"/>
      <c r="AA1" s="499"/>
      <c r="AB1" s="499"/>
      <c r="AC1" s="499"/>
      <c r="AD1" s="499"/>
      <c r="AE1" s="499"/>
      <c r="AF1" s="499"/>
      <c r="AG1" s="499"/>
      <c r="AH1" s="499"/>
      <c r="AI1" s="499"/>
      <c r="AJ1" s="499"/>
      <c r="AK1" s="499"/>
      <c r="AL1" s="499"/>
    </row>
    <row r="2" spans="1:48" s="356" customFormat="1" ht="19.5" customHeight="1" thickBot="1">
      <c r="A2" s="500" t="s">
        <v>206</v>
      </c>
      <c r="B2" s="501"/>
      <c r="C2" s="501"/>
      <c r="D2" s="501"/>
      <c r="E2" s="502"/>
      <c r="F2" s="506" t="s">
        <v>200</v>
      </c>
      <c r="G2" s="507"/>
      <c r="H2" s="507"/>
      <c r="I2" s="507"/>
      <c r="J2" s="507"/>
      <c r="K2" s="507"/>
      <c r="L2" s="507"/>
      <c r="M2" s="507"/>
      <c r="N2" s="507"/>
      <c r="O2" s="507"/>
      <c r="P2" s="507"/>
      <c r="Q2" s="507"/>
      <c r="R2" s="507"/>
      <c r="S2" s="507"/>
      <c r="T2" s="507"/>
      <c r="U2" s="507"/>
      <c r="V2" s="507"/>
      <c r="W2" s="507"/>
      <c r="X2" s="508"/>
      <c r="Y2" s="509" t="s">
        <v>214</v>
      </c>
      <c r="Z2" s="510"/>
      <c r="AA2" s="510"/>
      <c r="AB2" s="510"/>
      <c r="AC2" s="510"/>
      <c r="AD2" s="510"/>
      <c r="AE2" s="510"/>
      <c r="AF2" s="510"/>
      <c r="AG2" s="510"/>
      <c r="AH2" s="510"/>
      <c r="AI2" s="510"/>
      <c r="AJ2" s="511"/>
      <c r="AK2" s="514" t="s">
        <v>18</v>
      </c>
      <c r="AL2" s="517" t="s">
        <v>151</v>
      </c>
    </row>
    <row r="3" spans="1:48" s="377" customFormat="1" ht="22.5" customHeight="1" thickBot="1">
      <c r="A3" s="503"/>
      <c r="B3" s="504"/>
      <c r="C3" s="504"/>
      <c r="D3" s="504"/>
      <c r="E3" s="505"/>
      <c r="F3" s="372"/>
      <c r="G3" s="373"/>
      <c r="H3" s="373"/>
      <c r="I3" s="373"/>
      <c r="J3" s="373"/>
      <c r="K3" s="373"/>
      <c r="L3" s="373"/>
      <c r="M3" s="373"/>
      <c r="N3" s="507" t="s">
        <v>201</v>
      </c>
      <c r="O3" s="507"/>
      <c r="P3" s="507"/>
      <c r="Q3" s="507"/>
      <c r="R3" s="507"/>
      <c r="S3" s="507"/>
      <c r="T3" s="507"/>
      <c r="U3" s="507"/>
      <c r="V3" s="507"/>
      <c r="W3" s="507"/>
      <c r="X3" s="508"/>
      <c r="Y3" s="509">
        <v>2</v>
      </c>
      <c r="Z3" s="510"/>
      <c r="AA3" s="512"/>
      <c r="AB3" s="513">
        <v>0</v>
      </c>
      <c r="AC3" s="510"/>
      <c r="AD3" s="512"/>
      <c r="AE3" s="513">
        <v>2</v>
      </c>
      <c r="AF3" s="510"/>
      <c r="AG3" s="512"/>
      <c r="AH3" s="513">
        <v>2</v>
      </c>
      <c r="AI3" s="510"/>
      <c r="AJ3" s="511"/>
      <c r="AK3" s="515"/>
      <c r="AL3" s="518"/>
      <c r="AM3" s="376"/>
      <c r="AN3" s="376"/>
      <c r="AO3" s="376"/>
      <c r="AP3" s="376"/>
      <c r="AQ3" s="376"/>
      <c r="AR3" s="376"/>
      <c r="AS3" s="376"/>
      <c r="AT3" s="376"/>
      <c r="AU3" s="376"/>
      <c r="AV3" s="376"/>
    </row>
    <row r="4" spans="1:48" s="356" customFormat="1" ht="21" customHeight="1" thickBot="1">
      <c r="A4" s="543" t="s">
        <v>187</v>
      </c>
      <c r="B4" s="544"/>
      <c r="C4" s="544"/>
      <c r="D4" s="544"/>
      <c r="E4" s="545"/>
      <c r="F4" s="495" t="s">
        <v>44</v>
      </c>
      <c r="G4" s="495" t="s">
        <v>45</v>
      </c>
      <c r="H4" s="497" t="s">
        <v>37</v>
      </c>
      <c r="I4" s="497" t="s">
        <v>40</v>
      </c>
      <c r="J4" s="497" t="s">
        <v>41</v>
      </c>
      <c r="K4" s="497" t="s">
        <v>42</v>
      </c>
      <c r="L4" s="497" t="s">
        <v>43</v>
      </c>
      <c r="M4" s="495" t="s">
        <v>44</v>
      </c>
      <c r="N4" s="495" t="s">
        <v>45</v>
      </c>
      <c r="O4" s="497" t="s">
        <v>37</v>
      </c>
      <c r="P4" s="497" t="s">
        <v>40</v>
      </c>
      <c r="Q4" s="497" t="s">
        <v>41</v>
      </c>
      <c r="R4" s="497" t="s">
        <v>42</v>
      </c>
      <c r="S4" s="497" t="s">
        <v>43</v>
      </c>
      <c r="T4" s="495" t="s">
        <v>44</v>
      </c>
      <c r="U4" s="495" t="s">
        <v>45</v>
      </c>
      <c r="V4" s="497" t="s">
        <v>37</v>
      </c>
      <c r="W4" s="497" t="s">
        <v>40</v>
      </c>
      <c r="X4" s="497" t="s">
        <v>41</v>
      </c>
      <c r="Y4" s="497" t="s">
        <v>42</v>
      </c>
      <c r="Z4" s="497" t="s">
        <v>43</v>
      </c>
      <c r="AA4" s="495" t="s">
        <v>44</v>
      </c>
      <c r="AB4" s="495" t="s">
        <v>45</v>
      </c>
      <c r="AC4" s="497" t="s">
        <v>37</v>
      </c>
      <c r="AD4" s="497" t="s">
        <v>40</v>
      </c>
      <c r="AE4" s="497" t="s">
        <v>41</v>
      </c>
      <c r="AF4" s="497" t="s">
        <v>42</v>
      </c>
      <c r="AG4" s="497" t="s">
        <v>43</v>
      </c>
      <c r="AH4" s="495" t="s">
        <v>44</v>
      </c>
      <c r="AI4" s="495" t="s">
        <v>45</v>
      </c>
      <c r="AJ4" s="497" t="s">
        <v>37</v>
      </c>
      <c r="AK4" s="515"/>
      <c r="AL4" s="518"/>
      <c r="AM4" s="378"/>
      <c r="AN4" s="378"/>
      <c r="AO4" s="378"/>
      <c r="AP4" s="378"/>
      <c r="AQ4" s="378"/>
      <c r="AR4" s="378"/>
      <c r="AS4" s="378"/>
      <c r="AT4" s="378"/>
      <c r="AU4" s="378"/>
      <c r="AV4" s="378"/>
    </row>
    <row r="5" spans="1:48" s="369" customFormat="1" ht="57.75" customHeight="1">
      <c r="A5" s="546" t="s">
        <v>202</v>
      </c>
      <c r="B5" s="553" t="s">
        <v>203</v>
      </c>
      <c r="C5" s="548" t="s">
        <v>2</v>
      </c>
      <c r="D5" s="548" t="s">
        <v>197</v>
      </c>
      <c r="E5" s="548" t="s">
        <v>198</v>
      </c>
      <c r="F5" s="496"/>
      <c r="G5" s="496"/>
      <c r="H5" s="498"/>
      <c r="I5" s="498"/>
      <c r="J5" s="498"/>
      <c r="K5" s="498"/>
      <c r="L5" s="498"/>
      <c r="M5" s="496"/>
      <c r="N5" s="496"/>
      <c r="O5" s="498"/>
      <c r="P5" s="498"/>
      <c r="Q5" s="498"/>
      <c r="R5" s="498"/>
      <c r="S5" s="498"/>
      <c r="T5" s="496"/>
      <c r="U5" s="496"/>
      <c r="V5" s="498"/>
      <c r="W5" s="498"/>
      <c r="X5" s="498"/>
      <c r="Y5" s="498"/>
      <c r="Z5" s="498"/>
      <c r="AA5" s="496"/>
      <c r="AB5" s="496"/>
      <c r="AC5" s="498"/>
      <c r="AD5" s="498"/>
      <c r="AE5" s="498"/>
      <c r="AF5" s="498"/>
      <c r="AG5" s="498"/>
      <c r="AH5" s="496"/>
      <c r="AI5" s="496"/>
      <c r="AJ5" s="498"/>
      <c r="AK5" s="515"/>
      <c r="AL5" s="518"/>
      <c r="AM5" s="379"/>
      <c r="AN5" s="379"/>
      <c r="AO5" s="379"/>
      <c r="AP5" s="379"/>
      <c r="AQ5" s="379"/>
      <c r="AR5" s="379"/>
      <c r="AS5" s="379"/>
      <c r="AT5" s="379"/>
      <c r="AU5" s="379"/>
      <c r="AV5" s="379"/>
    </row>
    <row r="6" spans="1:48" s="356" customFormat="1" ht="23.25" customHeight="1" thickBot="1">
      <c r="A6" s="547"/>
      <c r="B6" s="554"/>
      <c r="C6" s="549"/>
      <c r="D6" s="549"/>
      <c r="E6" s="549"/>
      <c r="F6" s="434">
        <v>1</v>
      </c>
      <c r="G6" s="435">
        <v>2</v>
      </c>
      <c r="H6" s="364">
        <v>3</v>
      </c>
      <c r="I6" s="364">
        <v>4</v>
      </c>
      <c r="J6" s="432">
        <v>5</v>
      </c>
      <c r="K6" s="367">
        <v>6</v>
      </c>
      <c r="L6" s="366">
        <v>7</v>
      </c>
      <c r="M6" s="444">
        <v>8</v>
      </c>
      <c r="N6" s="444">
        <v>9</v>
      </c>
      <c r="O6" s="353">
        <v>10</v>
      </c>
      <c r="P6" s="354">
        <v>11</v>
      </c>
      <c r="Q6" s="353">
        <v>12</v>
      </c>
      <c r="R6" s="355">
        <v>13</v>
      </c>
      <c r="S6" s="355">
        <v>14</v>
      </c>
      <c r="T6" s="448">
        <v>15</v>
      </c>
      <c r="U6" s="444">
        <v>16</v>
      </c>
      <c r="V6" s="353">
        <v>17</v>
      </c>
      <c r="W6" s="354">
        <v>18</v>
      </c>
      <c r="X6" s="353">
        <v>19</v>
      </c>
      <c r="Y6" s="355">
        <v>20</v>
      </c>
      <c r="Z6" s="355">
        <v>21</v>
      </c>
      <c r="AA6" s="448">
        <v>22</v>
      </c>
      <c r="AB6" s="444">
        <v>23</v>
      </c>
      <c r="AC6" s="353">
        <v>24</v>
      </c>
      <c r="AD6" s="354">
        <v>25</v>
      </c>
      <c r="AE6" s="353">
        <v>26</v>
      </c>
      <c r="AF6" s="355">
        <v>27</v>
      </c>
      <c r="AG6" s="355">
        <v>28</v>
      </c>
      <c r="AH6" s="450">
        <v>29</v>
      </c>
      <c r="AI6" s="450">
        <v>30</v>
      </c>
      <c r="AJ6" s="421">
        <v>31</v>
      </c>
      <c r="AK6" s="516"/>
      <c r="AL6" s="519"/>
      <c r="AM6" s="380"/>
      <c r="AN6" s="380"/>
      <c r="AO6" s="380"/>
      <c r="AP6" s="380"/>
      <c r="AQ6" s="380"/>
      <c r="AR6" s="380"/>
      <c r="AS6" s="380"/>
      <c r="AT6" s="380"/>
      <c r="AU6" s="380"/>
      <c r="AV6" s="380"/>
    </row>
    <row r="7" spans="1:48" s="356" customFormat="1" ht="20.25" hidden="1" customHeight="1" thickBot="1">
      <c r="A7" s="558">
        <v>1</v>
      </c>
      <c r="B7" s="531"/>
      <c r="C7" s="550"/>
      <c r="D7" s="555"/>
      <c r="E7" s="381" t="s">
        <v>185</v>
      </c>
      <c r="F7" s="436">
        <v>4</v>
      </c>
      <c r="G7" s="437">
        <v>6</v>
      </c>
      <c r="H7" s="422">
        <v>4</v>
      </c>
      <c r="I7" s="382">
        <v>4</v>
      </c>
      <c r="J7" s="431">
        <v>6</v>
      </c>
      <c r="K7" s="382"/>
      <c r="L7" s="423"/>
      <c r="M7" s="445">
        <v>4</v>
      </c>
      <c r="N7" s="445">
        <v>6</v>
      </c>
      <c r="O7" s="384">
        <v>4</v>
      </c>
      <c r="P7" s="383">
        <v>4</v>
      </c>
      <c r="Q7" s="383" t="s">
        <v>186</v>
      </c>
      <c r="R7" s="383"/>
      <c r="S7" s="384"/>
      <c r="T7" s="445">
        <v>6</v>
      </c>
      <c r="U7" s="445">
        <v>6</v>
      </c>
      <c r="V7" s="384">
        <v>8</v>
      </c>
      <c r="W7" s="383">
        <v>6</v>
      </c>
      <c r="X7" s="383">
        <v>8</v>
      </c>
      <c r="Y7" s="383"/>
      <c r="Z7" s="384"/>
      <c r="AA7" s="445">
        <v>6</v>
      </c>
      <c r="AB7" s="445">
        <v>6</v>
      </c>
      <c r="AC7" s="384">
        <v>8</v>
      </c>
      <c r="AD7" s="383">
        <v>6</v>
      </c>
      <c r="AE7" s="383">
        <v>8</v>
      </c>
      <c r="AF7" s="383"/>
      <c r="AG7" s="384"/>
      <c r="AH7" s="445">
        <v>6</v>
      </c>
      <c r="AI7" s="445"/>
      <c r="AJ7" s="424"/>
      <c r="AK7" s="385">
        <f>SUM(F7:AJ7)</f>
        <v>116</v>
      </c>
      <c r="AL7" s="534">
        <f>SUM(AK7:AK12)</f>
        <v>134</v>
      </c>
      <c r="AM7" s="380"/>
      <c r="AN7" s="380"/>
      <c r="AO7" s="380"/>
      <c r="AP7" s="380"/>
      <c r="AQ7" s="380"/>
      <c r="AR7" s="380"/>
      <c r="AS7" s="380"/>
      <c r="AT7" s="380"/>
      <c r="AU7" s="380"/>
      <c r="AV7" s="380"/>
    </row>
    <row r="8" spans="1:48" s="356" customFormat="1" ht="20.25" hidden="1" customHeight="1" thickBot="1">
      <c r="A8" s="559"/>
      <c r="B8" s="532"/>
      <c r="C8" s="551"/>
      <c r="D8" s="556"/>
      <c r="E8" s="386" t="s">
        <v>188</v>
      </c>
      <c r="F8" s="438"/>
      <c r="G8" s="439"/>
      <c r="H8" s="387"/>
      <c r="I8" s="387"/>
      <c r="J8" s="387"/>
      <c r="K8" s="425"/>
      <c r="L8" s="426"/>
      <c r="M8" s="446"/>
      <c r="N8" s="446"/>
      <c r="O8" s="388"/>
      <c r="P8" s="388"/>
      <c r="Q8" s="388"/>
      <c r="R8" s="389"/>
      <c r="S8" s="389"/>
      <c r="T8" s="446"/>
      <c r="U8" s="446"/>
      <c r="V8" s="388"/>
      <c r="W8" s="388"/>
      <c r="X8" s="388"/>
      <c r="Y8" s="389"/>
      <c r="Z8" s="389"/>
      <c r="AA8" s="446"/>
      <c r="AB8" s="446"/>
      <c r="AC8" s="388"/>
      <c r="AD8" s="388"/>
      <c r="AE8" s="388"/>
      <c r="AF8" s="389"/>
      <c r="AG8" s="389"/>
      <c r="AH8" s="451"/>
      <c r="AI8" s="451"/>
      <c r="AJ8" s="427"/>
      <c r="AK8" s="390">
        <f>SUM(F8:AJ8)</f>
        <v>0</v>
      </c>
      <c r="AL8" s="535"/>
      <c r="AM8" s="380"/>
      <c r="AN8" s="380"/>
      <c r="AO8" s="380"/>
      <c r="AP8" s="380"/>
      <c r="AQ8" s="380"/>
      <c r="AR8" s="380"/>
      <c r="AS8" s="380"/>
      <c r="AT8" s="380"/>
      <c r="AU8" s="380"/>
      <c r="AV8" s="380"/>
    </row>
    <row r="9" spans="1:48" s="356" customFormat="1" ht="20.25" hidden="1" customHeight="1" thickBot="1">
      <c r="A9" s="559"/>
      <c r="B9" s="532"/>
      <c r="C9" s="551"/>
      <c r="D9" s="556"/>
      <c r="E9" s="386" t="s">
        <v>191</v>
      </c>
      <c r="F9" s="438"/>
      <c r="G9" s="439"/>
      <c r="H9" s="387"/>
      <c r="I9" s="387"/>
      <c r="J9" s="387"/>
      <c r="K9" s="425"/>
      <c r="L9" s="426"/>
      <c r="M9" s="446"/>
      <c r="N9" s="446"/>
      <c r="O9" s="388"/>
      <c r="P9" s="388"/>
      <c r="Q9" s="388"/>
      <c r="R9" s="389"/>
      <c r="S9" s="389"/>
      <c r="T9" s="446"/>
      <c r="U9" s="446"/>
      <c r="V9" s="388"/>
      <c r="W9" s="388"/>
      <c r="X9" s="388"/>
      <c r="Y9" s="389"/>
      <c r="Z9" s="389"/>
      <c r="AA9" s="446"/>
      <c r="AB9" s="446"/>
      <c r="AC9" s="388"/>
      <c r="AD9" s="388"/>
      <c r="AE9" s="388"/>
      <c r="AF9" s="389"/>
      <c r="AG9" s="389"/>
      <c r="AH9" s="451"/>
      <c r="AI9" s="451"/>
      <c r="AJ9" s="427"/>
      <c r="AK9" s="390">
        <f t="shared" ref="AK9:AK11" si="0">SUM(F9:AJ9)</f>
        <v>0</v>
      </c>
      <c r="AL9" s="535"/>
      <c r="AM9" s="380"/>
      <c r="AN9" s="380"/>
      <c r="AO9" s="380"/>
      <c r="AP9" s="380"/>
      <c r="AQ9" s="380"/>
      <c r="AR9" s="380"/>
      <c r="AS9" s="380"/>
      <c r="AT9" s="380"/>
      <c r="AU9" s="380"/>
      <c r="AV9" s="380"/>
    </row>
    <row r="10" spans="1:48" s="356" customFormat="1" ht="20.25" hidden="1" customHeight="1" thickBot="1">
      <c r="A10" s="559"/>
      <c r="B10" s="532"/>
      <c r="C10" s="551"/>
      <c r="D10" s="556"/>
      <c r="E10" s="391" t="s">
        <v>189</v>
      </c>
      <c r="F10" s="438"/>
      <c r="G10" s="439"/>
      <c r="H10" s="387"/>
      <c r="I10" s="387"/>
      <c r="J10" s="387"/>
      <c r="K10" s="425"/>
      <c r="L10" s="426"/>
      <c r="M10" s="446"/>
      <c r="N10" s="446"/>
      <c r="O10" s="388"/>
      <c r="P10" s="388"/>
      <c r="Q10" s="388"/>
      <c r="R10" s="389"/>
      <c r="S10" s="389"/>
      <c r="T10" s="446"/>
      <c r="U10" s="446"/>
      <c r="V10" s="388"/>
      <c r="W10" s="388"/>
      <c r="X10" s="388"/>
      <c r="Y10" s="389"/>
      <c r="Z10" s="389"/>
      <c r="AA10" s="446"/>
      <c r="AB10" s="446"/>
      <c r="AC10" s="388"/>
      <c r="AD10" s="388"/>
      <c r="AE10" s="388"/>
      <c r="AF10" s="389"/>
      <c r="AG10" s="389"/>
      <c r="AH10" s="451"/>
      <c r="AI10" s="451"/>
      <c r="AJ10" s="427"/>
      <c r="AK10" s="390">
        <f t="shared" si="0"/>
        <v>0</v>
      </c>
      <c r="AL10" s="535"/>
      <c r="AM10" s="380"/>
      <c r="AN10" s="380"/>
      <c r="AO10" s="380"/>
      <c r="AP10" s="380"/>
      <c r="AQ10" s="380"/>
      <c r="AR10" s="380"/>
      <c r="AS10" s="380"/>
      <c r="AT10" s="380"/>
      <c r="AU10" s="380"/>
      <c r="AV10" s="380"/>
    </row>
    <row r="11" spans="1:48" s="356" customFormat="1" ht="20.25" hidden="1" customHeight="1" thickBot="1">
      <c r="A11" s="559"/>
      <c r="B11" s="532"/>
      <c r="C11" s="551"/>
      <c r="D11" s="556"/>
      <c r="E11" s="391" t="s">
        <v>192</v>
      </c>
      <c r="F11" s="438"/>
      <c r="G11" s="439"/>
      <c r="H11" s="387"/>
      <c r="I11" s="387"/>
      <c r="J11" s="387"/>
      <c r="K11" s="425">
        <v>3</v>
      </c>
      <c r="L11" s="426">
        <v>3</v>
      </c>
      <c r="M11" s="446"/>
      <c r="N11" s="446"/>
      <c r="O11" s="388"/>
      <c r="P11" s="388"/>
      <c r="Q11" s="388"/>
      <c r="R11" s="389" t="s">
        <v>186</v>
      </c>
      <c r="S11" s="389" t="s">
        <v>186</v>
      </c>
      <c r="T11" s="446"/>
      <c r="U11" s="446"/>
      <c r="V11" s="388"/>
      <c r="W11" s="388"/>
      <c r="X11" s="388"/>
      <c r="Y11" s="389">
        <v>3</v>
      </c>
      <c r="Z11" s="389">
        <v>3</v>
      </c>
      <c r="AA11" s="446"/>
      <c r="AB11" s="446"/>
      <c r="AC11" s="388"/>
      <c r="AD11" s="388"/>
      <c r="AE11" s="388"/>
      <c r="AF11" s="389">
        <v>3</v>
      </c>
      <c r="AG11" s="389">
        <v>3</v>
      </c>
      <c r="AH11" s="451"/>
      <c r="AI11" s="451"/>
      <c r="AJ11" s="427"/>
      <c r="AK11" s="390">
        <f t="shared" si="0"/>
        <v>18</v>
      </c>
      <c r="AL11" s="535"/>
      <c r="AM11" s="380"/>
      <c r="AN11" s="380"/>
      <c r="AO11" s="380"/>
      <c r="AP11" s="380"/>
      <c r="AQ11" s="380"/>
      <c r="AR11" s="380"/>
      <c r="AS11" s="380"/>
      <c r="AT11" s="380"/>
      <c r="AU11" s="380"/>
      <c r="AV11" s="380"/>
    </row>
    <row r="12" spans="1:48" s="356" customFormat="1" ht="25.5" hidden="1" customHeight="1" thickBot="1">
      <c r="A12" s="560"/>
      <c r="B12" s="533"/>
      <c r="C12" s="552"/>
      <c r="D12" s="557"/>
      <c r="E12" s="392" t="s">
        <v>190</v>
      </c>
      <c r="F12" s="440"/>
      <c r="G12" s="441"/>
      <c r="H12" s="393"/>
      <c r="I12" s="393"/>
      <c r="J12" s="393"/>
      <c r="K12" s="393"/>
      <c r="L12" s="428"/>
      <c r="M12" s="447"/>
      <c r="N12" s="447"/>
      <c r="O12" s="394"/>
      <c r="P12" s="394"/>
      <c r="Q12" s="394"/>
      <c r="R12" s="394"/>
      <c r="S12" s="394"/>
      <c r="T12" s="447"/>
      <c r="U12" s="447"/>
      <c r="V12" s="394"/>
      <c r="W12" s="394"/>
      <c r="X12" s="394"/>
      <c r="Y12" s="394"/>
      <c r="Z12" s="394"/>
      <c r="AA12" s="447"/>
      <c r="AB12" s="447"/>
      <c r="AC12" s="394"/>
      <c r="AD12" s="394"/>
      <c r="AE12" s="394"/>
      <c r="AF12" s="394"/>
      <c r="AG12" s="394"/>
      <c r="AH12" s="447"/>
      <c r="AI12" s="447"/>
      <c r="AJ12" s="429"/>
      <c r="AK12" s="395">
        <f>SUM(F12:AJ12)</f>
        <v>0</v>
      </c>
      <c r="AL12" s="536"/>
      <c r="AM12" s="380"/>
      <c r="AN12" s="380"/>
      <c r="AO12" s="380"/>
      <c r="AP12" s="380"/>
      <c r="AQ12" s="380"/>
      <c r="AR12" s="380"/>
      <c r="AS12" s="380"/>
      <c r="AT12" s="380"/>
      <c r="AU12" s="380"/>
      <c r="AV12" s="380"/>
    </row>
    <row r="13" spans="1:48" s="356" customFormat="1" ht="25.5" customHeight="1" thickBot="1">
      <c r="A13" s="561">
        <v>1</v>
      </c>
      <c r="B13" s="527"/>
      <c r="C13" s="540"/>
      <c r="D13" s="527"/>
      <c r="E13" s="358" t="s">
        <v>185</v>
      </c>
      <c r="F13" s="442"/>
      <c r="G13" s="443"/>
      <c r="H13" s="365"/>
      <c r="I13" s="365"/>
      <c r="J13" s="365"/>
      <c r="K13" s="365"/>
      <c r="L13" s="365"/>
      <c r="M13" s="443"/>
      <c r="N13" s="443"/>
      <c r="O13" s="365"/>
      <c r="P13" s="365"/>
      <c r="Q13" s="365"/>
      <c r="R13" s="365"/>
      <c r="S13" s="365"/>
      <c r="T13" s="449"/>
      <c r="U13" s="449"/>
      <c r="V13" s="365"/>
      <c r="W13" s="368"/>
      <c r="X13" s="365"/>
      <c r="Y13" s="368"/>
      <c r="Z13" s="365"/>
      <c r="AA13" s="443"/>
      <c r="AB13" s="443"/>
      <c r="AC13" s="365"/>
      <c r="AD13" s="365"/>
      <c r="AE13" s="368"/>
      <c r="AF13" s="365"/>
      <c r="AG13" s="368"/>
      <c r="AH13" s="443"/>
      <c r="AI13" s="449"/>
      <c r="AJ13" s="430"/>
      <c r="AK13" s="419">
        <f>F13+G13+H13+I13+J13+K13+L13+M13+N13+O13+P13+Q13+R13+S13+T13+U13+V13+W13+X13+Y13+Z13+AA13+AB13+AC13+AD13+AE13+AF13+AG13+AH13+AI13+AJ13</f>
        <v>0</v>
      </c>
      <c r="AL13" s="537">
        <f>AK13+AK14+AK15+AK16+AK17+AK18</f>
        <v>0</v>
      </c>
      <c r="AM13" s="380"/>
      <c r="AN13" s="380"/>
      <c r="AO13" s="380"/>
      <c r="AP13" s="380"/>
      <c r="AQ13" s="380"/>
      <c r="AR13" s="380"/>
      <c r="AS13" s="380"/>
      <c r="AT13" s="380"/>
      <c r="AU13" s="380"/>
      <c r="AV13" s="380"/>
    </row>
    <row r="14" spans="1:48" s="356" customFormat="1" ht="25.5" customHeight="1" thickBot="1">
      <c r="A14" s="562"/>
      <c r="B14" s="528"/>
      <c r="C14" s="541"/>
      <c r="D14" s="528"/>
      <c r="E14" s="359" t="s">
        <v>193</v>
      </c>
      <c r="F14" s="442"/>
      <c r="G14" s="443"/>
      <c r="H14" s="365"/>
      <c r="I14" s="365"/>
      <c r="J14" s="365"/>
      <c r="K14" s="365"/>
      <c r="L14" s="365"/>
      <c r="M14" s="443"/>
      <c r="N14" s="443"/>
      <c r="O14" s="365"/>
      <c r="P14" s="365"/>
      <c r="Q14" s="365"/>
      <c r="R14" s="365"/>
      <c r="S14" s="365"/>
      <c r="T14" s="449"/>
      <c r="U14" s="449"/>
      <c r="V14" s="365"/>
      <c r="W14" s="368"/>
      <c r="X14" s="365"/>
      <c r="Y14" s="368"/>
      <c r="Z14" s="365"/>
      <c r="AA14" s="443"/>
      <c r="AB14" s="443"/>
      <c r="AC14" s="365"/>
      <c r="AD14" s="365"/>
      <c r="AE14" s="368"/>
      <c r="AF14" s="365"/>
      <c r="AG14" s="368"/>
      <c r="AH14" s="443"/>
      <c r="AI14" s="449"/>
      <c r="AJ14" s="430"/>
      <c r="AK14" s="419">
        <f t="shared" ref="AK14:AK42" si="1">F14+G14+H14+I14+J14+K14+L14+M14+N14+O14+P14+Q14+R14+S14+T14+U14+V14+W14+X14+Y14+Z14+AA14+AB14+AC14+AD14+AE14+AF14+AG14+AH14+AI14+AJ14</f>
        <v>0</v>
      </c>
      <c r="AL14" s="538"/>
      <c r="AM14" s="380"/>
      <c r="AN14" s="380"/>
      <c r="AO14" s="380"/>
      <c r="AP14" s="380"/>
      <c r="AQ14" s="380"/>
      <c r="AR14" s="380"/>
      <c r="AS14" s="380"/>
      <c r="AT14" s="380"/>
      <c r="AU14" s="380"/>
      <c r="AV14" s="380"/>
    </row>
    <row r="15" spans="1:48" s="356" customFormat="1" ht="25.5" customHeight="1" thickBot="1">
      <c r="A15" s="562"/>
      <c r="B15" s="528"/>
      <c r="C15" s="541"/>
      <c r="D15" s="528"/>
      <c r="E15" s="359" t="s">
        <v>195</v>
      </c>
      <c r="F15" s="442"/>
      <c r="G15" s="443"/>
      <c r="H15" s="365"/>
      <c r="I15" s="365"/>
      <c r="J15" s="365"/>
      <c r="K15" s="365"/>
      <c r="L15" s="365"/>
      <c r="M15" s="443"/>
      <c r="N15" s="443"/>
      <c r="O15" s="365"/>
      <c r="P15" s="365"/>
      <c r="Q15" s="365"/>
      <c r="R15" s="365"/>
      <c r="S15" s="365"/>
      <c r="T15" s="449"/>
      <c r="U15" s="449"/>
      <c r="V15" s="365"/>
      <c r="W15" s="368"/>
      <c r="X15" s="365"/>
      <c r="Y15" s="368"/>
      <c r="Z15" s="365"/>
      <c r="AA15" s="443"/>
      <c r="AB15" s="443"/>
      <c r="AC15" s="365"/>
      <c r="AD15" s="365"/>
      <c r="AE15" s="368"/>
      <c r="AF15" s="365"/>
      <c r="AG15" s="368"/>
      <c r="AH15" s="443"/>
      <c r="AI15" s="449"/>
      <c r="AJ15" s="430"/>
      <c r="AK15" s="419">
        <f t="shared" si="1"/>
        <v>0</v>
      </c>
      <c r="AL15" s="538"/>
      <c r="AM15" s="380"/>
      <c r="AN15" s="380"/>
      <c r="AO15" s="380"/>
      <c r="AP15" s="380"/>
      <c r="AQ15" s="380"/>
      <c r="AR15" s="380"/>
      <c r="AS15" s="380"/>
      <c r="AT15" s="380"/>
      <c r="AU15" s="380"/>
      <c r="AV15" s="380"/>
    </row>
    <row r="16" spans="1:48" s="356" customFormat="1" ht="25.5" customHeight="1" thickBot="1">
      <c r="A16" s="562"/>
      <c r="B16" s="528"/>
      <c r="C16" s="541"/>
      <c r="D16" s="528"/>
      <c r="E16" s="359" t="s">
        <v>194</v>
      </c>
      <c r="F16" s="442"/>
      <c r="G16" s="443"/>
      <c r="H16" s="365"/>
      <c r="I16" s="365"/>
      <c r="J16" s="365"/>
      <c r="K16" s="365"/>
      <c r="L16" s="365"/>
      <c r="M16" s="443"/>
      <c r="N16" s="443"/>
      <c r="O16" s="365"/>
      <c r="P16" s="365"/>
      <c r="Q16" s="365"/>
      <c r="R16" s="365"/>
      <c r="S16" s="365"/>
      <c r="T16" s="449"/>
      <c r="U16" s="449"/>
      <c r="V16" s="365"/>
      <c r="W16" s="368"/>
      <c r="X16" s="365"/>
      <c r="Y16" s="368"/>
      <c r="Z16" s="365"/>
      <c r="AA16" s="443"/>
      <c r="AB16" s="443"/>
      <c r="AC16" s="365"/>
      <c r="AD16" s="365"/>
      <c r="AE16" s="368"/>
      <c r="AF16" s="365"/>
      <c r="AG16" s="368"/>
      <c r="AH16" s="443"/>
      <c r="AI16" s="449"/>
      <c r="AJ16" s="430"/>
      <c r="AK16" s="419">
        <f t="shared" si="1"/>
        <v>0</v>
      </c>
      <c r="AL16" s="538"/>
      <c r="AM16" s="380"/>
      <c r="AN16" s="380"/>
      <c r="AO16" s="380"/>
      <c r="AP16" s="380"/>
      <c r="AQ16" s="380"/>
      <c r="AR16" s="380"/>
      <c r="AS16" s="380"/>
      <c r="AT16" s="380"/>
      <c r="AU16" s="380"/>
      <c r="AV16" s="380"/>
    </row>
    <row r="17" spans="1:48" s="356" customFormat="1" ht="25.5" customHeight="1" thickBot="1">
      <c r="A17" s="562"/>
      <c r="B17" s="528"/>
      <c r="C17" s="541"/>
      <c r="D17" s="528"/>
      <c r="E17" s="359" t="s">
        <v>188</v>
      </c>
      <c r="F17" s="442"/>
      <c r="G17" s="443"/>
      <c r="H17" s="365"/>
      <c r="I17" s="365"/>
      <c r="J17" s="365"/>
      <c r="K17" s="365"/>
      <c r="L17" s="365"/>
      <c r="M17" s="443"/>
      <c r="N17" s="443"/>
      <c r="O17" s="365"/>
      <c r="P17" s="365"/>
      <c r="Q17" s="365"/>
      <c r="R17" s="365"/>
      <c r="S17" s="365"/>
      <c r="T17" s="449"/>
      <c r="U17" s="449"/>
      <c r="V17" s="365"/>
      <c r="W17" s="368"/>
      <c r="X17" s="365"/>
      <c r="Y17" s="368"/>
      <c r="Z17" s="365"/>
      <c r="AA17" s="443"/>
      <c r="AB17" s="443"/>
      <c r="AC17" s="365"/>
      <c r="AD17" s="365"/>
      <c r="AE17" s="368"/>
      <c r="AF17" s="365"/>
      <c r="AG17" s="368"/>
      <c r="AH17" s="443"/>
      <c r="AI17" s="449"/>
      <c r="AJ17" s="430"/>
      <c r="AK17" s="419">
        <f t="shared" si="1"/>
        <v>0</v>
      </c>
      <c r="AL17" s="538"/>
      <c r="AM17" s="380"/>
      <c r="AN17" s="380"/>
      <c r="AO17" s="380"/>
      <c r="AP17" s="380"/>
      <c r="AQ17" s="380"/>
      <c r="AR17" s="380"/>
      <c r="AS17" s="380"/>
      <c r="AT17" s="380"/>
      <c r="AU17" s="380"/>
      <c r="AV17" s="380"/>
    </row>
    <row r="18" spans="1:48" s="356" customFormat="1" ht="25.5" customHeight="1" thickBot="1">
      <c r="A18" s="563"/>
      <c r="B18" s="529"/>
      <c r="C18" s="542"/>
      <c r="D18" s="529"/>
      <c r="E18" s="360" t="s">
        <v>190</v>
      </c>
      <c r="F18" s="442"/>
      <c r="G18" s="443"/>
      <c r="H18" s="365"/>
      <c r="I18" s="365"/>
      <c r="J18" s="365"/>
      <c r="K18" s="365"/>
      <c r="L18" s="365"/>
      <c r="M18" s="443"/>
      <c r="N18" s="443"/>
      <c r="O18" s="365"/>
      <c r="P18" s="365"/>
      <c r="Q18" s="365"/>
      <c r="R18" s="365"/>
      <c r="S18" s="365"/>
      <c r="T18" s="449"/>
      <c r="U18" s="449"/>
      <c r="V18" s="365"/>
      <c r="W18" s="368"/>
      <c r="X18" s="365"/>
      <c r="Y18" s="368"/>
      <c r="Z18" s="365"/>
      <c r="AA18" s="443"/>
      <c r="AB18" s="443"/>
      <c r="AC18" s="365"/>
      <c r="AD18" s="365"/>
      <c r="AE18" s="368"/>
      <c r="AF18" s="365"/>
      <c r="AG18" s="368"/>
      <c r="AH18" s="443"/>
      <c r="AI18" s="449"/>
      <c r="AJ18" s="430"/>
      <c r="AK18" s="419">
        <f t="shared" si="1"/>
        <v>0</v>
      </c>
      <c r="AL18" s="539"/>
      <c r="AM18" s="380"/>
      <c r="AN18" s="380"/>
      <c r="AO18" s="380"/>
      <c r="AP18" s="380"/>
      <c r="AQ18" s="380"/>
      <c r="AR18" s="380"/>
      <c r="AS18" s="380"/>
      <c r="AT18" s="380"/>
      <c r="AU18" s="380"/>
      <c r="AV18" s="380"/>
    </row>
    <row r="19" spans="1:48" s="356" customFormat="1" ht="25.5" customHeight="1" thickBot="1">
      <c r="A19" s="527">
        <v>2</v>
      </c>
      <c r="B19" s="527"/>
      <c r="C19" s="540"/>
      <c r="D19" s="527"/>
      <c r="E19" s="361" t="s">
        <v>185</v>
      </c>
      <c r="F19" s="442"/>
      <c r="G19" s="443"/>
      <c r="H19" s="365"/>
      <c r="I19" s="365"/>
      <c r="J19" s="365"/>
      <c r="K19" s="365"/>
      <c r="L19" s="365"/>
      <c r="M19" s="443"/>
      <c r="N19" s="443"/>
      <c r="O19" s="365"/>
      <c r="P19" s="365"/>
      <c r="Q19" s="365"/>
      <c r="R19" s="365"/>
      <c r="S19" s="365"/>
      <c r="T19" s="449"/>
      <c r="U19" s="449"/>
      <c r="V19" s="365"/>
      <c r="W19" s="368"/>
      <c r="X19" s="365"/>
      <c r="Y19" s="368"/>
      <c r="Z19" s="365"/>
      <c r="AA19" s="443"/>
      <c r="AB19" s="443"/>
      <c r="AC19" s="365"/>
      <c r="AD19" s="365"/>
      <c r="AE19" s="368"/>
      <c r="AF19" s="365"/>
      <c r="AG19" s="368"/>
      <c r="AH19" s="443"/>
      <c r="AI19" s="449"/>
      <c r="AJ19" s="430"/>
      <c r="AK19" s="419">
        <f t="shared" si="1"/>
        <v>0</v>
      </c>
      <c r="AL19" s="537">
        <f t="shared" ref="AL19" si="2">AK19+AK20+AK21+AK22+AK23+AK24</f>
        <v>0</v>
      </c>
      <c r="AM19" s="380"/>
      <c r="AN19" s="380"/>
      <c r="AO19" s="380"/>
      <c r="AP19" s="380"/>
      <c r="AQ19" s="380"/>
      <c r="AR19" s="380"/>
      <c r="AS19" s="380"/>
      <c r="AT19" s="380"/>
      <c r="AU19" s="380"/>
      <c r="AV19" s="380"/>
    </row>
    <row r="20" spans="1:48" s="356" customFormat="1" ht="25.5" customHeight="1" thickBot="1">
      <c r="A20" s="528"/>
      <c r="B20" s="528"/>
      <c r="C20" s="541"/>
      <c r="D20" s="528"/>
      <c r="E20" s="362" t="s">
        <v>193</v>
      </c>
      <c r="F20" s="442"/>
      <c r="G20" s="443"/>
      <c r="H20" s="365"/>
      <c r="I20" s="365"/>
      <c r="J20" s="365"/>
      <c r="K20" s="365"/>
      <c r="L20" s="365"/>
      <c r="M20" s="443"/>
      <c r="N20" s="443"/>
      <c r="O20" s="365"/>
      <c r="P20" s="365"/>
      <c r="Q20" s="365"/>
      <c r="R20" s="365"/>
      <c r="S20" s="365"/>
      <c r="T20" s="449"/>
      <c r="U20" s="449"/>
      <c r="V20" s="365"/>
      <c r="W20" s="368"/>
      <c r="X20" s="365"/>
      <c r="Y20" s="368"/>
      <c r="Z20" s="365"/>
      <c r="AA20" s="443"/>
      <c r="AB20" s="443"/>
      <c r="AC20" s="365"/>
      <c r="AD20" s="365"/>
      <c r="AE20" s="368"/>
      <c r="AF20" s="365"/>
      <c r="AG20" s="368"/>
      <c r="AH20" s="443"/>
      <c r="AI20" s="449"/>
      <c r="AJ20" s="430"/>
      <c r="AK20" s="419">
        <f t="shared" si="1"/>
        <v>0</v>
      </c>
      <c r="AL20" s="538"/>
      <c r="AM20" s="380"/>
      <c r="AN20" s="380"/>
      <c r="AO20" s="380"/>
      <c r="AP20" s="380"/>
      <c r="AQ20" s="380"/>
      <c r="AR20" s="380"/>
      <c r="AS20" s="380"/>
      <c r="AT20" s="380"/>
      <c r="AU20" s="380"/>
      <c r="AV20" s="380"/>
    </row>
    <row r="21" spans="1:48" s="356" customFormat="1" ht="25.5" customHeight="1" thickBot="1">
      <c r="A21" s="528"/>
      <c r="B21" s="528"/>
      <c r="C21" s="541"/>
      <c r="D21" s="528"/>
      <c r="E21" s="362" t="s">
        <v>195</v>
      </c>
      <c r="F21" s="442"/>
      <c r="G21" s="443"/>
      <c r="H21" s="365"/>
      <c r="I21" s="365"/>
      <c r="J21" s="365"/>
      <c r="K21" s="365"/>
      <c r="L21" s="365"/>
      <c r="M21" s="443"/>
      <c r="N21" s="443"/>
      <c r="O21" s="365"/>
      <c r="P21" s="365"/>
      <c r="Q21" s="365"/>
      <c r="R21" s="365"/>
      <c r="S21" s="365"/>
      <c r="T21" s="449"/>
      <c r="U21" s="449"/>
      <c r="V21" s="365"/>
      <c r="W21" s="368"/>
      <c r="X21" s="365"/>
      <c r="Y21" s="368"/>
      <c r="Z21" s="365"/>
      <c r="AA21" s="443"/>
      <c r="AB21" s="443"/>
      <c r="AC21" s="365"/>
      <c r="AD21" s="365"/>
      <c r="AE21" s="368"/>
      <c r="AF21" s="365"/>
      <c r="AG21" s="368"/>
      <c r="AH21" s="443"/>
      <c r="AI21" s="449"/>
      <c r="AJ21" s="430"/>
      <c r="AK21" s="419">
        <f t="shared" si="1"/>
        <v>0</v>
      </c>
      <c r="AL21" s="538"/>
      <c r="AM21" s="380"/>
      <c r="AN21" s="380"/>
      <c r="AO21" s="380"/>
      <c r="AP21" s="380"/>
      <c r="AQ21" s="380"/>
      <c r="AR21" s="380"/>
      <c r="AS21" s="380"/>
      <c r="AT21" s="380"/>
      <c r="AU21" s="380"/>
      <c r="AV21" s="380"/>
    </row>
    <row r="22" spans="1:48" s="356" customFormat="1" ht="25.5" customHeight="1" thickBot="1">
      <c r="A22" s="528"/>
      <c r="B22" s="528"/>
      <c r="C22" s="541"/>
      <c r="D22" s="528"/>
      <c r="E22" s="362" t="s">
        <v>194</v>
      </c>
      <c r="F22" s="442"/>
      <c r="G22" s="443"/>
      <c r="H22" s="365"/>
      <c r="I22" s="365"/>
      <c r="J22" s="365"/>
      <c r="K22" s="365"/>
      <c r="L22" s="365"/>
      <c r="M22" s="443"/>
      <c r="N22" s="443"/>
      <c r="O22" s="365"/>
      <c r="P22" s="365"/>
      <c r="Q22" s="365"/>
      <c r="R22" s="365"/>
      <c r="S22" s="365"/>
      <c r="T22" s="449"/>
      <c r="U22" s="449"/>
      <c r="V22" s="365"/>
      <c r="W22" s="368"/>
      <c r="X22" s="365"/>
      <c r="Y22" s="368"/>
      <c r="Z22" s="365"/>
      <c r="AA22" s="443"/>
      <c r="AB22" s="443"/>
      <c r="AC22" s="365"/>
      <c r="AD22" s="365"/>
      <c r="AE22" s="368"/>
      <c r="AF22" s="365"/>
      <c r="AG22" s="368"/>
      <c r="AH22" s="443"/>
      <c r="AI22" s="449"/>
      <c r="AJ22" s="430"/>
      <c r="AK22" s="419">
        <f t="shared" si="1"/>
        <v>0</v>
      </c>
      <c r="AL22" s="538"/>
      <c r="AM22" s="380"/>
      <c r="AN22" s="380"/>
      <c r="AO22" s="380"/>
      <c r="AP22" s="380"/>
      <c r="AQ22" s="380"/>
      <c r="AR22" s="380"/>
      <c r="AS22" s="380"/>
      <c r="AT22" s="380"/>
      <c r="AU22" s="380"/>
      <c r="AV22" s="380"/>
    </row>
    <row r="23" spans="1:48" s="356" customFormat="1" ht="25.5" customHeight="1" thickBot="1">
      <c r="A23" s="528"/>
      <c r="B23" s="528"/>
      <c r="C23" s="541"/>
      <c r="D23" s="528"/>
      <c r="E23" s="362" t="s">
        <v>188</v>
      </c>
      <c r="F23" s="442"/>
      <c r="G23" s="443"/>
      <c r="H23" s="365"/>
      <c r="I23" s="365"/>
      <c r="J23" s="365"/>
      <c r="K23" s="365"/>
      <c r="L23" s="365"/>
      <c r="M23" s="443"/>
      <c r="N23" s="443"/>
      <c r="O23" s="365"/>
      <c r="P23" s="365"/>
      <c r="Q23" s="365"/>
      <c r="R23" s="365"/>
      <c r="S23" s="365"/>
      <c r="T23" s="449"/>
      <c r="U23" s="449"/>
      <c r="V23" s="365"/>
      <c r="W23" s="368"/>
      <c r="X23" s="365"/>
      <c r="Y23" s="368"/>
      <c r="Z23" s="365"/>
      <c r="AA23" s="443"/>
      <c r="AB23" s="443"/>
      <c r="AC23" s="365"/>
      <c r="AD23" s="365"/>
      <c r="AE23" s="368"/>
      <c r="AF23" s="365"/>
      <c r="AG23" s="368"/>
      <c r="AH23" s="443"/>
      <c r="AI23" s="449"/>
      <c r="AJ23" s="430"/>
      <c r="AK23" s="419">
        <f t="shared" si="1"/>
        <v>0</v>
      </c>
      <c r="AL23" s="538"/>
      <c r="AM23" s="380"/>
      <c r="AN23" s="380"/>
      <c r="AO23" s="380"/>
      <c r="AP23" s="380"/>
      <c r="AQ23" s="380"/>
      <c r="AR23" s="380"/>
      <c r="AS23" s="380"/>
      <c r="AT23" s="380"/>
      <c r="AU23" s="380"/>
      <c r="AV23" s="380"/>
    </row>
    <row r="24" spans="1:48" s="356" customFormat="1" ht="25.5" customHeight="1" thickBot="1">
      <c r="A24" s="529"/>
      <c r="B24" s="529"/>
      <c r="C24" s="542"/>
      <c r="D24" s="529"/>
      <c r="E24" s="409" t="s">
        <v>190</v>
      </c>
      <c r="F24" s="442"/>
      <c r="G24" s="443"/>
      <c r="H24" s="365"/>
      <c r="I24" s="365"/>
      <c r="J24" s="365"/>
      <c r="K24" s="365"/>
      <c r="L24" s="365"/>
      <c r="M24" s="443"/>
      <c r="N24" s="443"/>
      <c r="O24" s="365"/>
      <c r="P24" s="365"/>
      <c r="Q24" s="365"/>
      <c r="R24" s="365"/>
      <c r="S24" s="365"/>
      <c r="T24" s="449"/>
      <c r="U24" s="449"/>
      <c r="V24" s="365"/>
      <c r="W24" s="368"/>
      <c r="X24" s="365"/>
      <c r="Y24" s="368"/>
      <c r="Z24" s="365"/>
      <c r="AA24" s="443"/>
      <c r="AB24" s="443"/>
      <c r="AC24" s="365"/>
      <c r="AD24" s="365"/>
      <c r="AE24" s="368"/>
      <c r="AF24" s="365"/>
      <c r="AG24" s="368"/>
      <c r="AH24" s="443"/>
      <c r="AI24" s="449"/>
      <c r="AJ24" s="430"/>
      <c r="AK24" s="419">
        <f t="shared" si="1"/>
        <v>0</v>
      </c>
      <c r="AL24" s="539"/>
      <c r="AM24" s="380"/>
      <c r="AN24" s="380"/>
      <c r="AO24" s="380"/>
      <c r="AP24" s="380"/>
      <c r="AQ24" s="380"/>
      <c r="AR24" s="380"/>
      <c r="AS24" s="380"/>
      <c r="AT24" s="380"/>
      <c r="AU24" s="380"/>
      <c r="AV24" s="380"/>
    </row>
    <row r="25" spans="1:48" s="356" customFormat="1" ht="25.5" customHeight="1" thickBot="1">
      <c r="A25" s="527">
        <v>3</v>
      </c>
      <c r="B25" s="527"/>
      <c r="C25" s="540"/>
      <c r="D25" s="527"/>
      <c r="E25" s="408" t="s">
        <v>185</v>
      </c>
      <c r="F25" s="442"/>
      <c r="G25" s="443"/>
      <c r="H25" s="365"/>
      <c r="I25" s="365"/>
      <c r="J25" s="365"/>
      <c r="K25" s="365"/>
      <c r="L25" s="365"/>
      <c r="M25" s="443"/>
      <c r="N25" s="443"/>
      <c r="O25" s="365"/>
      <c r="P25" s="365"/>
      <c r="Q25" s="365"/>
      <c r="R25" s="365"/>
      <c r="S25" s="365"/>
      <c r="T25" s="449"/>
      <c r="U25" s="449"/>
      <c r="V25" s="365"/>
      <c r="W25" s="368"/>
      <c r="X25" s="365"/>
      <c r="Y25" s="368"/>
      <c r="Z25" s="365"/>
      <c r="AA25" s="443"/>
      <c r="AB25" s="443"/>
      <c r="AC25" s="365"/>
      <c r="AD25" s="365"/>
      <c r="AE25" s="368"/>
      <c r="AF25" s="365"/>
      <c r="AG25" s="368"/>
      <c r="AH25" s="443"/>
      <c r="AI25" s="449"/>
      <c r="AJ25" s="430"/>
      <c r="AK25" s="419">
        <f t="shared" si="1"/>
        <v>0</v>
      </c>
      <c r="AL25" s="537">
        <f t="shared" ref="AL25" si="3">AK25+AK26+AK27+AK28+AK29+AK30</f>
        <v>0</v>
      </c>
      <c r="AM25" s="380"/>
      <c r="AN25" s="380"/>
      <c r="AO25" s="380"/>
      <c r="AP25" s="380"/>
      <c r="AQ25" s="380"/>
      <c r="AR25" s="380"/>
      <c r="AS25" s="380"/>
      <c r="AT25" s="380"/>
      <c r="AU25" s="380"/>
      <c r="AV25" s="380"/>
    </row>
    <row r="26" spans="1:48" s="356" customFormat="1" ht="25.5" customHeight="1" thickBot="1">
      <c r="A26" s="528"/>
      <c r="B26" s="528"/>
      <c r="C26" s="541"/>
      <c r="D26" s="528"/>
      <c r="E26" s="362" t="s">
        <v>193</v>
      </c>
      <c r="F26" s="442"/>
      <c r="G26" s="443"/>
      <c r="H26" s="365"/>
      <c r="I26" s="365"/>
      <c r="J26" s="365"/>
      <c r="K26" s="365"/>
      <c r="L26" s="365"/>
      <c r="M26" s="443"/>
      <c r="N26" s="443"/>
      <c r="O26" s="365"/>
      <c r="P26" s="365"/>
      <c r="Q26" s="365"/>
      <c r="R26" s="365"/>
      <c r="S26" s="365"/>
      <c r="T26" s="449"/>
      <c r="U26" s="449"/>
      <c r="V26" s="365"/>
      <c r="W26" s="368"/>
      <c r="X26" s="365"/>
      <c r="Y26" s="368"/>
      <c r="Z26" s="365"/>
      <c r="AA26" s="443"/>
      <c r="AB26" s="443"/>
      <c r="AC26" s="365"/>
      <c r="AD26" s="365"/>
      <c r="AE26" s="368"/>
      <c r="AF26" s="365"/>
      <c r="AG26" s="368"/>
      <c r="AH26" s="443"/>
      <c r="AI26" s="449"/>
      <c r="AJ26" s="430"/>
      <c r="AK26" s="419">
        <f t="shared" si="1"/>
        <v>0</v>
      </c>
      <c r="AL26" s="538"/>
      <c r="AM26" s="380"/>
      <c r="AN26" s="380"/>
      <c r="AO26" s="380"/>
      <c r="AP26" s="380"/>
      <c r="AQ26" s="380"/>
      <c r="AR26" s="380"/>
      <c r="AS26" s="380"/>
      <c r="AT26" s="380"/>
      <c r="AU26" s="380"/>
      <c r="AV26" s="380"/>
    </row>
    <row r="27" spans="1:48" s="356" customFormat="1" ht="25.5" customHeight="1" thickBot="1">
      <c r="A27" s="528"/>
      <c r="B27" s="528"/>
      <c r="C27" s="541"/>
      <c r="D27" s="528"/>
      <c r="E27" s="362" t="s">
        <v>195</v>
      </c>
      <c r="F27" s="442"/>
      <c r="G27" s="443"/>
      <c r="H27" s="365"/>
      <c r="I27" s="365"/>
      <c r="J27" s="365"/>
      <c r="K27" s="365"/>
      <c r="L27" s="365"/>
      <c r="M27" s="443"/>
      <c r="N27" s="443"/>
      <c r="O27" s="365"/>
      <c r="P27" s="365"/>
      <c r="Q27" s="365"/>
      <c r="R27" s="365"/>
      <c r="S27" s="365"/>
      <c r="T27" s="449"/>
      <c r="U27" s="449"/>
      <c r="V27" s="365"/>
      <c r="W27" s="368"/>
      <c r="X27" s="365"/>
      <c r="Y27" s="368"/>
      <c r="Z27" s="365"/>
      <c r="AA27" s="443"/>
      <c r="AB27" s="443"/>
      <c r="AC27" s="365"/>
      <c r="AD27" s="365"/>
      <c r="AE27" s="368"/>
      <c r="AF27" s="365"/>
      <c r="AG27" s="368"/>
      <c r="AH27" s="443"/>
      <c r="AI27" s="449"/>
      <c r="AJ27" s="430"/>
      <c r="AK27" s="419">
        <f t="shared" si="1"/>
        <v>0</v>
      </c>
      <c r="AL27" s="538"/>
      <c r="AM27" s="380"/>
      <c r="AN27" s="380"/>
      <c r="AO27" s="380"/>
      <c r="AP27" s="380"/>
      <c r="AQ27" s="380"/>
      <c r="AR27" s="380"/>
      <c r="AS27" s="380"/>
      <c r="AT27" s="380"/>
      <c r="AU27" s="380"/>
      <c r="AV27" s="380"/>
    </row>
    <row r="28" spans="1:48" s="356" customFormat="1" ht="25.5" customHeight="1" thickBot="1">
      <c r="A28" s="528"/>
      <c r="B28" s="528"/>
      <c r="C28" s="541"/>
      <c r="D28" s="528"/>
      <c r="E28" s="362" t="s">
        <v>194</v>
      </c>
      <c r="F28" s="442"/>
      <c r="G28" s="443"/>
      <c r="H28" s="365"/>
      <c r="I28" s="365"/>
      <c r="J28" s="365"/>
      <c r="K28" s="365"/>
      <c r="L28" s="365"/>
      <c r="M28" s="443"/>
      <c r="N28" s="443"/>
      <c r="O28" s="365"/>
      <c r="P28" s="365"/>
      <c r="Q28" s="365"/>
      <c r="R28" s="365"/>
      <c r="S28" s="365"/>
      <c r="T28" s="449"/>
      <c r="U28" s="449"/>
      <c r="V28" s="365"/>
      <c r="W28" s="368"/>
      <c r="X28" s="365"/>
      <c r="Y28" s="368"/>
      <c r="Z28" s="365"/>
      <c r="AA28" s="443"/>
      <c r="AB28" s="443"/>
      <c r="AC28" s="365"/>
      <c r="AD28" s="365"/>
      <c r="AE28" s="368"/>
      <c r="AF28" s="365"/>
      <c r="AG28" s="368"/>
      <c r="AH28" s="443"/>
      <c r="AI28" s="449"/>
      <c r="AJ28" s="430"/>
      <c r="AK28" s="419">
        <f t="shared" si="1"/>
        <v>0</v>
      </c>
      <c r="AL28" s="538"/>
      <c r="AM28" s="380"/>
      <c r="AN28" s="380"/>
      <c r="AO28" s="380"/>
      <c r="AP28" s="380"/>
      <c r="AQ28" s="380"/>
      <c r="AR28" s="380"/>
      <c r="AS28" s="380"/>
      <c r="AT28" s="380"/>
      <c r="AU28" s="380"/>
      <c r="AV28" s="380"/>
    </row>
    <row r="29" spans="1:48" s="356" customFormat="1" ht="25.5" customHeight="1" thickBot="1">
      <c r="A29" s="528"/>
      <c r="B29" s="528"/>
      <c r="C29" s="541"/>
      <c r="D29" s="528"/>
      <c r="E29" s="362" t="s">
        <v>188</v>
      </c>
      <c r="F29" s="442"/>
      <c r="G29" s="443"/>
      <c r="H29" s="365"/>
      <c r="I29" s="365"/>
      <c r="J29" s="365"/>
      <c r="K29" s="365"/>
      <c r="L29" s="365"/>
      <c r="M29" s="443"/>
      <c r="N29" s="443"/>
      <c r="O29" s="365"/>
      <c r="P29" s="365"/>
      <c r="Q29" s="365"/>
      <c r="R29" s="365"/>
      <c r="S29" s="365"/>
      <c r="T29" s="449"/>
      <c r="U29" s="449"/>
      <c r="V29" s="365"/>
      <c r="W29" s="368"/>
      <c r="X29" s="365"/>
      <c r="Y29" s="368"/>
      <c r="Z29" s="365"/>
      <c r="AA29" s="443"/>
      <c r="AB29" s="443"/>
      <c r="AC29" s="365"/>
      <c r="AD29" s="365"/>
      <c r="AE29" s="368"/>
      <c r="AF29" s="365"/>
      <c r="AG29" s="368"/>
      <c r="AH29" s="443"/>
      <c r="AI29" s="449"/>
      <c r="AJ29" s="430"/>
      <c r="AK29" s="419">
        <f t="shared" si="1"/>
        <v>0</v>
      </c>
      <c r="AL29" s="538"/>
      <c r="AM29" s="380"/>
      <c r="AN29" s="380"/>
      <c r="AO29" s="380"/>
      <c r="AP29" s="380"/>
      <c r="AQ29" s="380"/>
      <c r="AR29" s="380"/>
      <c r="AS29" s="380"/>
      <c r="AT29" s="380"/>
      <c r="AU29" s="380"/>
      <c r="AV29" s="380"/>
    </row>
    <row r="30" spans="1:48" s="356" customFormat="1" ht="25.5" customHeight="1" thickBot="1">
      <c r="A30" s="529"/>
      <c r="B30" s="529"/>
      <c r="C30" s="542"/>
      <c r="D30" s="529"/>
      <c r="E30" s="409" t="s">
        <v>190</v>
      </c>
      <c r="F30" s="442"/>
      <c r="G30" s="443"/>
      <c r="H30" s="365"/>
      <c r="I30" s="365"/>
      <c r="J30" s="365"/>
      <c r="K30" s="365"/>
      <c r="L30" s="365"/>
      <c r="M30" s="443"/>
      <c r="N30" s="443"/>
      <c r="O30" s="365"/>
      <c r="P30" s="365"/>
      <c r="Q30" s="365"/>
      <c r="R30" s="365"/>
      <c r="S30" s="365"/>
      <c r="T30" s="449"/>
      <c r="U30" s="449"/>
      <c r="V30" s="365"/>
      <c r="W30" s="368"/>
      <c r="X30" s="365"/>
      <c r="Y30" s="368"/>
      <c r="Z30" s="365"/>
      <c r="AA30" s="443"/>
      <c r="AB30" s="443"/>
      <c r="AC30" s="365"/>
      <c r="AD30" s="365"/>
      <c r="AE30" s="368"/>
      <c r="AF30" s="365"/>
      <c r="AG30" s="368"/>
      <c r="AH30" s="443"/>
      <c r="AI30" s="449"/>
      <c r="AJ30" s="430"/>
      <c r="AK30" s="419">
        <f t="shared" si="1"/>
        <v>0</v>
      </c>
      <c r="AL30" s="539"/>
      <c r="AM30" s="380"/>
      <c r="AN30" s="380"/>
      <c r="AO30" s="380"/>
      <c r="AP30" s="380"/>
      <c r="AQ30" s="380"/>
      <c r="AR30" s="380"/>
      <c r="AS30" s="380"/>
      <c r="AT30" s="380"/>
      <c r="AU30" s="380"/>
      <c r="AV30" s="380"/>
    </row>
    <row r="31" spans="1:48" s="356" customFormat="1" ht="25.5" customHeight="1" thickBot="1">
      <c r="A31" s="524">
        <v>4</v>
      </c>
      <c r="B31" s="527"/>
      <c r="C31" s="540"/>
      <c r="D31" s="527"/>
      <c r="E31" s="408" t="s">
        <v>185</v>
      </c>
      <c r="F31" s="442"/>
      <c r="G31" s="443"/>
      <c r="H31" s="365"/>
      <c r="I31" s="365"/>
      <c r="J31" s="365"/>
      <c r="K31" s="365"/>
      <c r="L31" s="365"/>
      <c r="M31" s="443"/>
      <c r="N31" s="443"/>
      <c r="O31" s="365"/>
      <c r="P31" s="365"/>
      <c r="Q31" s="365"/>
      <c r="R31" s="365"/>
      <c r="S31" s="365"/>
      <c r="T31" s="449"/>
      <c r="U31" s="449"/>
      <c r="V31" s="365"/>
      <c r="W31" s="368"/>
      <c r="X31" s="365"/>
      <c r="Y31" s="368"/>
      <c r="Z31" s="365"/>
      <c r="AA31" s="443"/>
      <c r="AB31" s="443"/>
      <c r="AC31" s="365"/>
      <c r="AD31" s="365"/>
      <c r="AE31" s="368"/>
      <c r="AF31" s="365"/>
      <c r="AG31" s="368"/>
      <c r="AH31" s="443"/>
      <c r="AI31" s="449"/>
      <c r="AJ31" s="430"/>
      <c r="AK31" s="419">
        <f t="shared" si="1"/>
        <v>0</v>
      </c>
      <c r="AL31" s="537">
        <f t="shared" ref="AL31" si="4">AK31+AK32+AK33+AK34+AK35+AK36</f>
        <v>0</v>
      </c>
      <c r="AM31" s="380"/>
      <c r="AN31" s="380"/>
      <c r="AO31" s="380"/>
      <c r="AP31" s="380"/>
      <c r="AQ31" s="380"/>
      <c r="AR31" s="380"/>
      <c r="AS31" s="380"/>
      <c r="AT31" s="380"/>
      <c r="AU31" s="380"/>
      <c r="AV31" s="380"/>
    </row>
    <row r="32" spans="1:48" s="356" customFormat="1" ht="25.5" customHeight="1" thickBot="1">
      <c r="A32" s="525"/>
      <c r="B32" s="528"/>
      <c r="C32" s="541"/>
      <c r="D32" s="528"/>
      <c r="E32" s="362" t="s">
        <v>193</v>
      </c>
      <c r="F32" s="442"/>
      <c r="G32" s="443"/>
      <c r="H32" s="365"/>
      <c r="I32" s="365"/>
      <c r="J32" s="365"/>
      <c r="K32" s="365"/>
      <c r="L32" s="365"/>
      <c r="M32" s="443"/>
      <c r="N32" s="443"/>
      <c r="O32" s="365"/>
      <c r="P32" s="365"/>
      <c r="Q32" s="365"/>
      <c r="R32" s="365"/>
      <c r="S32" s="365"/>
      <c r="T32" s="449"/>
      <c r="U32" s="449"/>
      <c r="V32" s="365"/>
      <c r="W32" s="368"/>
      <c r="X32" s="365"/>
      <c r="Y32" s="368"/>
      <c r="Z32" s="365"/>
      <c r="AA32" s="443"/>
      <c r="AB32" s="443"/>
      <c r="AC32" s="365"/>
      <c r="AD32" s="365"/>
      <c r="AE32" s="368"/>
      <c r="AF32" s="365"/>
      <c r="AG32" s="368"/>
      <c r="AH32" s="443"/>
      <c r="AI32" s="449"/>
      <c r="AJ32" s="430"/>
      <c r="AK32" s="419">
        <f t="shared" si="1"/>
        <v>0</v>
      </c>
      <c r="AL32" s="538"/>
      <c r="AM32" s="380"/>
      <c r="AN32" s="380"/>
      <c r="AO32" s="380"/>
      <c r="AP32" s="380"/>
      <c r="AQ32" s="380"/>
      <c r="AR32" s="380"/>
      <c r="AS32" s="380"/>
      <c r="AT32" s="380"/>
      <c r="AU32" s="380"/>
      <c r="AV32" s="380"/>
    </row>
    <row r="33" spans="1:48" s="356" customFormat="1" ht="25.5" customHeight="1" thickBot="1">
      <c r="A33" s="525"/>
      <c r="B33" s="528"/>
      <c r="C33" s="541"/>
      <c r="D33" s="528"/>
      <c r="E33" s="362" t="s">
        <v>195</v>
      </c>
      <c r="F33" s="442"/>
      <c r="G33" s="443"/>
      <c r="H33" s="365"/>
      <c r="I33" s="365"/>
      <c r="J33" s="365"/>
      <c r="K33" s="365"/>
      <c r="L33" s="365"/>
      <c r="M33" s="443"/>
      <c r="N33" s="443"/>
      <c r="O33" s="365"/>
      <c r="P33" s="365"/>
      <c r="Q33" s="365"/>
      <c r="R33" s="365"/>
      <c r="S33" s="365"/>
      <c r="T33" s="449"/>
      <c r="U33" s="449"/>
      <c r="V33" s="365"/>
      <c r="W33" s="368"/>
      <c r="X33" s="365"/>
      <c r="Y33" s="368"/>
      <c r="Z33" s="365"/>
      <c r="AA33" s="443"/>
      <c r="AB33" s="443"/>
      <c r="AC33" s="365"/>
      <c r="AD33" s="365"/>
      <c r="AE33" s="368"/>
      <c r="AF33" s="365"/>
      <c r="AG33" s="368"/>
      <c r="AH33" s="443"/>
      <c r="AI33" s="449"/>
      <c r="AJ33" s="430"/>
      <c r="AK33" s="419">
        <f t="shared" si="1"/>
        <v>0</v>
      </c>
      <c r="AL33" s="538"/>
      <c r="AM33" s="380"/>
      <c r="AN33" s="380"/>
      <c r="AO33" s="380"/>
      <c r="AP33" s="380"/>
      <c r="AQ33" s="380"/>
      <c r="AR33" s="380"/>
      <c r="AS33" s="380"/>
      <c r="AT33" s="380"/>
      <c r="AU33" s="380"/>
      <c r="AV33" s="380"/>
    </row>
    <row r="34" spans="1:48" s="356" customFormat="1" ht="25.5" customHeight="1" thickBot="1">
      <c r="A34" s="525"/>
      <c r="B34" s="528"/>
      <c r="C34" s="541"/>
      <c r="D34" s="528"/>
      <c r="E34" s="362" t="s">
        <v>194</v>
      </c>
      <c r="F34" s="442"/>
      <c r="G34" s="443"/>
      <c r="H34" s="365"/>
      <c r="I34" s="365"/>
      <c r="J34" s="365"/>
      <c r="K34" s="365"/>
      <c r="L34" s="365"/>
      <c r="M34" s="443"/>
      <c r="N34" s="443"/>
      <c r="O34" s="365"/>
      <c r="P34" s="365"/>
      <c r="Q34" s="365"/>
      <c r="R34" s="365"/>
      <c r="S34" s="365"/>
      <c r="T34" s="449"/>
      <c r="U34" s="449"/>
      <c r="V34" s="365"/>
      <c r="W34" s="368"/>
      <c r="X34" s="365"/>
      <c r="Y34" s="368"/>
      <c r="Z34" s="365"/>
      <c r="AA34" s="443"/>
      <c r="AB34" s="443"/>
      <c r="AC34" s="365"/>
      <c r="AD34" s="365"/>
      <c r="AE34" s="368"/>
      <c r="AF34" s="365"/>
      <c r="AG34" s="368"/>
      <c r="AH34" s="443"/>
      <c r="AI34" s="449"/>
      <c r="AJ34" s="430"/>
      <c r="AK34" s="419">
        <f t="shared" si="1"/>
        <v>0</v>
      </c>
      <c r="AL34" s="538"/>
      <c r="AM34" s="380"/>
      <c r="AN34" s="380"/>
      <c r="AO34" s="380"/>
      <c r="AP34" s="380"/>
      <c r="AQ34" s="380"/>
      <c r="AR34" s="380"/>
      <c r="AS34" s="380"/>
      <c r="AT34" s="380"/>
      <c r="AU34" s="380"/>
      <c r="AV34" s="380"/>
    </row>
    <row r="35" spans="1:48" s="356" customFormat="1" ht="25.5" customHeight="1" thickBot="1">
      <c r="A35" s="525"/>
      <c r="B35" s="528"/>
      <c r="C35" s="541"/>
      <c r="D35" s="528"/>
      <c r="E35" s="362" t="s">
        <v>188</v>
      </c>
      <c r="F35" s="442"/>
      <c r="G35" s="443"/>
      <c r="H35" s="365"/>
      <c r="I35" s="365"/>
      <c r="J35" s="365"/>
      <c r="K35" s="365"/>
      <c r="L35" s="365"/>
      <c r="M35" s="443"/>
      <c r="N35" s="443"/>
      <c r="O35" s="365"/>
      <c r="P35" s="365"/>
      <c r="Q35" s="365"/>
      <c r="R35" s="365"/>
      <c r="S35" s="365"/>
      <c r="T35" s="449"/>
      <c r="U35" s="449"/>
      <c r="V35" s="365"/>
      <c r="W35" s="368"/>
      <c r="X35" s="365"/>
      <c r="Y35" s="368"/>
      <c r="Z35" s="365"/>
      <c r="AA35" s="443"/>
      <c r="AB35" s="443"/>
      <c r="AC35" s="365"/>
      <c r="AD35" s="365"/>
      <c r="AE35" s="368"/>
      <c r="AF35" s="365"/>
      <c r="AG35" s="368"/>
      <c r="AH35" s="443"/>
      <c r="AI35" s="449"/>
      <c r="AJ35" s="430"/>
      <c r="AK35" s="419">
        <f t="shared" si="1"/>
        <v>0</v>
      </c>
      <c r="AL35" s="538"/>
      <c r="AM35" s="380"/>
      <c r="AN35" s="380"/>
      <c r="AO35" s="380"/>
      <c r="AP35" s="380"/>
      <c r="AQ35" s="380"/>
      <c r="AR35" s="380"/>
      <c r="AS35" s="380"/>
      <c r="AT35" s="380"/>
      <c r="AU35" s="380"/>
      <c r="AV35" s="380"/>
    </row>
    <row r="36" spans="1:48" s="356" customFormat="1" ht="25.5" customHeight="1" thickBot="1">
      <c r="A36" s="526"/>
      <c r="B36" s="529"/>
      <c r="C36" s="542"/>
      <c r="D36" s="529"/>
      <c r="E36" s="363" t="s">
        <v>190</v>
      </c>
      <c r="F36" s="442"/>
      <c r="G36" s="443"/>
      <c r="H36" s="365"/>
      <c r="I36" s="365"/>
      <c r="J36" s="365"/>
      <c r="K36" s="365"/>
      <c r="L36" s="365"/>
      <c r="M36" s="443"/>
      <c r="N36" s="443"/>
      <c r="O36" s="365"/>
      <c r="P36" s="365"/>
      <c r="Q36" s="365"/>
      <c r="R36" s="365"/>
      <c r="S36" s="365"/>
      <c r="T36" s="449"/>
      <c r="U36" s="449"/>
      <c r="V36" s="365"/>
      <c r="W36" s="368"/>
      <c r="X36" s="365"/>
      <c r="Y36" s="368"/>
      <c r="Z36" s="365"/>
      <c r="AA36" s="443"/>
      <c r="AB36" s="443"/>
      <c r="AC36" s="365"/>
      <c r="AD36" s="365"/>
      <c r="AE36" s="368"/>
      <c r="AF36" s="365"/>
      <c r="AG36" s="368"/>
      <c r="AH36" s="443"/>
      <c r="AI36" s="449"/>
      <c r="AJ36" s="430"/>
      <c r="AK36" s="419">
        <f t="shared" si="1"/>
        <v>0</v>
      </c>
      <c r="AL36" s="539"/>
      <c r="AM36" s="380"/>
      <c r="AN36" s="380"/>
      <c r="AO36" s="380"/>
      <c r="AP36" s="380"/>
      <c r="AQ36" s="380"/>
      <c r="AR36" s="380"/>
      <c r="AS36" s="380"/>
      <c r="AT36" s="380"/>
      <c r="AU36" s="380"/>
      <c r="AV36" s="380"/>
    </row>
    <row r="37" spans="1:48" s="356" customFormat="1" ht="25.5" customHeight="1" thickBot="1">
      <c r="A37" s="527">
        <v>5</v>
      </c>
      <c r="B37" s="527"/>
      <c r="C37" s="540"/>
      <c r="D37" s="527"/>
      <c r="E37" s="361" t="s">
        <v>185</v>
      </c>
      <c r="F37" s="442"/>
      <c r="G37" s="443"/>
      <c r="H37" s="365"/>
      <c r="I37" s="365"/>
      <c r="J37" s="365"/>
      <c r="K37" s="365"/>
      <c r="L37" s="365"/>
      <c r="M37" s="443"/>
      <c r="N37" s="443"/>
      <c r="O37" s="365"/>
      <c r="P37" s="365"/>
      <c r="Q37" s="365"/>
      <c r="R37" s="365"/>
      <c r="S37" s="365"/>
      <c r="T37" s="449"/>
      <c r="U37" s="449"/>
      <c r="V37" s="365"/>
      <c r="W37" s="368"/>
      <c r="X37" s="365"/>
      <c r="Y37" s="368"/>
      <c r="Z37" s="365"/>
      <c r="AA37" s="443"/>
      <c r="AB37" s="443"/>
      <c r="AC37" s="365"/>
      <c r="AD37" s="365"/>
      <c r="AE37" s="368"/>
      <c r="AF37" s="365"/>
      <c r="AG37" s="368"/>
      <c r="AH37" s="443"/>
      <c r="AI37" s="449"/>
      <c r="AJ37" s="430"/>
      <c r="AK37" s="419">
        <f t="shared" si="1"/>
        <v>0</v>
      </c>
      <c r="AL37" s="537">
        <f t="shared" ref="AL37" si="5">AK37+AK38+AK39+AK40+AK41+AK42</f>
        <v>0</v>
      </c>
      <c r="AM37" s="380"/>
      <c r="AN37" s="380"/>
      <c r="AO37" s="380"/>
      <c r="AP37" s="380"/>
      <c r="AQ37" s="380"/>
      <c r="AR37" s="380"/>
      <c r="AS37" s="380"/>
      <c r="AT37" s="380"/>
      <c r="AU37" s="380"/>
      <c r="AV37" s="380"/>
    </row>
    <row r="38" spans="1:48" s="356" customFormat="1" ht="25.5" customHeight="1" thickBot="1">
      <c r="A38" s="528"/>
      <c r="B38" s="528"/>
      <c r="C38" s="541"/>
      <c r="D38" s="528"/>
      <c r="E38" s="362" t="s">
        <v>193</v>
      </c>
      <c r="F38" s="442"/>
      <c r="G38" s="443"/>
      <c r="H38" s="365"/>
      <c r="I38" s="365"/>
      <c r="J38" s="365"/>
      <c r="K38" s="365"/>
      <c r="L38" s="365"/>
      <c r="M38" s="443"/>
      <c r="N38" s="443"/>
      <c r="O38" s="365"/>
      <c r="P38" s="365"/>
      <c r="Q38" s="365"/>
      <c r="R38" s="365"/>
      <c r="S38" s="365"/>
      <c r="T38" s="449"/>
      <c r="U38" s="449"/>
      <c r="V38" s="365"/>
      <c r="W38" s="368"/>
      <c r="X38" s="365"/>
      <c r="Y38" s="368"/>
      <c r="Z38" s="365"/>
      <c r="AA38" s="443"/>
      <c r="AB38" s="443"/>
      <c r="AC38" s="365"/>
      <c r="AD38" s="365"/>
      <c r="AE38" s="368"/>
      <c r="AF38" s="365"/>
      <c r="AG38" s="368"/>
      <c r="AH38" s="443"/>
      <c r="AI38" s="449"/>
      <c r="AJ38" s="430"/>
      <c r="AK38" s="419">
        <f t="shared" si="1"/>
        <v>0</v>
      </c>
      <c r="AL38" s="538"/>
      <c r="AM38" s="380"/>
      <c r="AN38" s="380"/>
      <c r="AO38" s="380"/>
      <c r="AP38" s="380"/>
      <c r="AQ38" s="380"/>
      <c r="AR38" s="380"/>
      <c r="AS38" s="380"/>
      <c r="AT38" s="380"/>
      <c r="AU38" s="380"/>
      <c r="AV38" s="380"/>
    </row>
    <row r="39" spans="1:48" s="356" customFormat="1" ht="25.5" customHeight="1" thickBot="1">
      <c r="A39" s="528"/>
      <c r="B39" s="528"/>
      <c r="C39" s="541"/>
      <c r="D39" s="528"/>
      <c r="E39" s="362" t="s">
        <v>195</v>
      </c>
      <c r="F39" s="442"/>
      <c r="G39" s="443"/>
      <c r="H39" s="365"/>
      <c r="I39" s="365"/>
      <c r="J39" s="365"/>
      <c r="K39" s="365"/>
      <c r="L39" s="365"/>
      <c r="M39" s="443"/>
      <c r="N39" s="443"/>
      <c r="O39" s="365"/>
      <c r="P39" s="365"/>
      <c r="Q39" s="365"/>
      <c r="R39" s="365"/>
      <c r="S39" s="365"/>
      <c r="T39" s="449"/>
      <c r="U39" s="449"/>
      <c r="V39" s="365"/>
      <c r="W39" s="368"/>
      <c r="X39" s="365"/>
      <c r="Y39" s="368"/>
      <c r="Z39" s="365"/>
      <c r="AA39" s="443"/>
      <c r="AB39" s="443"/>
      <c r="AC39" s="365"/>
      <c r="AD39" s="365"/>
      <c r="AE39" s="368"/>
      <c r="AF39" s="365"/>
      <c r="AG39" s="368"/>
      <c r="AH39" s="443"/>
      <c r="AI39" s="449"/>
      <c r="AJ39" s="430"/>
      <c r="AK39" s="419">
        <f t="shared" si="1"/>
        <v>0</v>
      </c>
      <c r="AL39" s="538"/>
      <c r="AM39" s="380"/>
      <c r="AN39" s="380"/>
      <c r="AO39" s="380"/>
      <c r="AP39" s="380"/>
      <c r="AQ39" s="380"/>
      <c r="AR39" s="380"/>
      <c r="AS39" s="380"/>
      <c r="AT39" s="380"/>
      <c r="AU39" s="380"/>
      <c r="AV39" s="380"/>
    </row>
    <row r="40" spans="1:48" s="356" customFormat="1" ht="25.5" customHeight="1" thickBot="1">
      <c r="A40" s="528"/>
      <c r="B40" s="528"/>
      <c r="C40" s="541"/>
      <c r="D40" s="528"/>
      <c r="E40" s="362" t="s">
        <v>194</v>
      </c>
      <c r="F40" s="442"/>
      <c r="G40" s="443"/>
      <c r="H40" s="365"/>
      <c r="I40" s="365"/>
      <c r="J40" s="365"/>
      <c r="K40" s="365"/>
      <c r="L40" s="365"/>
      <c r="M40" s="443"/>
      <c r="N40" s="443"/>
      <c r="O40" s="365"/>
      <c r="P40" s="365"/>
      <c r="Q40" s="365"/>
      <c r="R40" s="365"/>
      <c r="S40" s="365"/>
      <c r="T40" s="449"/>
      <c r="U40" s="449"/>
      <c r="V40" s="365"/>
      <c r="W40" s="368"/>
      <c r="X40" s="365"/>
      <c r="Y40" s="368"/>
      <c r="Z40" s="365"/>
      <c r="AA40" s="443"/>
      <c r="AB40" s="443"/>
      <c r="AC40" s="365"/>
      <c r="AD40" s="365"/>
      <c r="AE40" s="368"/>
      <c r="AF40" s="365"/>
      <c r="AG40" s="368"/>
      <c r="AH40" s="443"/>
      <c r="AI40" s="449"/>
      <c r="AJ40" s="430"/>
      <c r="AK40" s="419">
        <f t="shared" si="1"/>
        <v>0</v>
      </c>
      <c r="AL40" s="538"/>
      <c r="AM40" s="380"/>
      <c r="AN40" s="380"/>
      <c r="AO40" s="380"/>
      <c r="AP40" s="380"/>
      <c r="AQ40" s="380"/>
      <c r="AR40" s="380"/>
      <c r="AS40" s="380"/>
      <c r="AT40" s="380"/>
      <c r="AU40" s="380"/>
      <c r="AV40" s="380"/>
    </row>
    <row r="41" spans="1:48" s="356" customFormat="1" ht="25.5" customHeight="1" thickBot="1">
      <c r="A41" s="528"/>
      <c r="B41" s="528"/>
      <c r="C41" s="541"/>
      <c r="D41" s="528"/>
      <c r="E41" s="362" t="s">
        <v>188</v>
      </c>
      <c r="F41" s="442"/>
      <c r="G41" s="443"/>
      <c r="H41" s="365"/>
      <c r="I41" s="365"/>
      <c r="J41" s="365"/>
      <c r="K41" s="365"/>
      <c r="L41" s="365"/>
      <c r="M41" s="443"/>
      <c r="N41" s="443"/>
      <c r="O41" s="365"/>
      <c r="P41" s="365"/>
      <c r="Q41" s="365"/>
      <c r="R41" s="365"/>
      <c r="S41" s="365"/>
      <c r="T41" s="449"/>
      <c r="U41" s="449"/>
      <c r="V41" s="365"/>
      <c r="W41" s="368"/>
      <c r="X41" s="365"/>
      <c r="Y41" s="368"/>
      <c r="Z41" s="365"/>
      <c r="AA41" s="443"/>
      <c r="AB41" s="443"/>
      <c r="AC41" s="365"/>
      <c r="AD41" s="365"/>
      <c r="AE41" s="368"/>
      <c r="AF41" s="365"/>
      <c r="AG41" s="368"/>
      <c r="AH41" s="443"/>
      <c r="AI41" s="449"/>
      <c r="AJ41" s="430"/>
      <c r="AK41" s="419">
        <f t="shared" si="1"/>
        <v>0</v>
      </c>
      <c r="AL41" s="538"/>
      <c r="AM41" s="380"/>
      <c r="AN41" s="380"/>
      <c r="AO41" s="380"/>
      <c r="AP41" s="380"/>
      <c r="AQ41" s="380"/>
      <c r="AR41" s="380"/>
      <c r="AS41" s="380"/>
      <c r="AT41" s="380"/>
      <c r="AU41" s="380"/>
      <c r="AV41" s="380"/>
    </row>
    <row r="42" spans="1:48" s="356" customFormat="1" ht="24.75" customHeight="1" thickBot="1">
      <c r="A42" s="529"/>
      <c r="B42" s="529"/>
      <c r="C42" s="542"/>
      <c r="D42" s="529"/>
      <c r="E42" s="363" t="s">
        <v>190</v>
      </c>
      <c r="F42" s="442"/>
      <c r="G42" s="443"/>
      <c r="H42" s="365"/>
      <c r="I42" s="365"/>
      <c r="J42" s="365"/>
      <c r="K42" s="365"/>
      <c r="L42" s="365"/>
      <c r="M42" s="443"/>
      <c r="N42" s="443"/>
      <c r="O42" s="365"/>
      <c r="P42" s="365"/>
      <c r="Q42" s="365"/>
      <c r="R42" s="365"/>
      <c r="S42" s="365"/>
      <c r="T42" s="449"/>
      <c r="U42" s="449"/>
      <c r="V42" s="365"/>
      <c r="W42" s="368"/>
      <c r="X42" s="365"/>
      <c r="Y42" s="368"/>
      <c r="Z42" s="365"/>
      <c r="AA42" s="443"/>
      <c r="AB42" s="443"/>
      <c r="AC42" s="365"/>
      <c r="AD42" s="365"/>
      <c r="AE42" s="368"/>
      <c r="AF42" s="365"/>
      <c r="AG42" s="368"/>
      <c r="AH42" s="443"/>
      <c r="AI42" s="449"/>
      <c r="AJ42" s="430"/>
      <c r="AK42" s="419">
        <f t="shared" si="1"/>
        <v>0</v>
      </c>
      <c r="AL42" s="539"/>
      <c r="AM42" s="380"/>
      <c r="AN42" s="380"/>
      <c r="AO42" s="380"/>
      <c r="AP42" s="380"/>
      <c r="AQ42" s="380"/>
      <c r="AR42" s="380"/>
      <c r="AS42" s="380"/>
      <c r="AT42" s="380"/>
      <c r="AU42" s="380"/>
      <c r="AV42" s="380"/>
    </row>
    <row r="43" spans="1:48" s="397" customFormat="1" ht="30.75" customHeight="1" thickBot="1">
      <c r="A43" s="522" t="s">
        <v>196</v>
      </c>
      <c r="B43" s="523"/>
      <c r="C43" s="523"/>
      <c r="D43" s="523"/>
      <c r="E43" s="523"/>
      <c r="F43" s="523"/>
      <c r="G43" s="523"/>
      <c r="H43" s="523"/>
      <c r="I43" s="523"/>
      <c r="J43" s="523"/>
      <c r="K43" s="523"/>
      <c r="L43" s="523"/>
      <c r="M43" s="523"/>
      <c r="N43" s="523"/>
      <c r="O43" s="523"/>
      <c r="P43" s="523"/>
      <c r="Q43" s="523"/>
      <c r="R43" s="523"/>
      <c r="S43" s="523"/>
      <c r="T43" s="523"/>
      <c r="U43" s="523"/>
      <c r="V43" s="523"/>
      <c r="W43" s="523"/>
      <c r="X43" s="523"/>
      <c r="Y43" s="523"/>
      <c r="Z43" s="523"/>
      <c r="AA43" s="523"/>
      <c r="AB43" s="523"/>
      <c r="AC43" s="523"/>
      <c r="AD43" s="523"/>
      <c r="AE43" s="523"/>
      <c r="AF43" s="523"/>
      <c r="AG43" s="523"/>
      <c r="AH43" s="523"/>
      <c r="AI43" s="523"/>
      <c r="AJ43" s="523"/>
      <c r="AK43" s="420">
        <f>SUM(AK13:AK42)</f>
        <v>0</v>
      </c>
      <c r="AL43" s="433">
        <f>AK43</f>
        <v>0</v>
      </c>
      <c r="AM43" s="396"/>
      <c r="AN43" s="396"/>
      <c r="AO43" s="396"/>
      <c r="AP43" s="396"/>
      <c r="AQ43" s="396"/>
      <c r="AR43" s="396"/>
      <c r="AS43" s="396"/>
      <c r="AT43" s="396"/>
      <c r="AU43" s="396"/>
      <c r="AV43" s="396"/>
    </row>
    <row r="44" spans="1:48" s="356" customFormat="1" ht="24.75" customHeight="1">
      <c r="B44" s="415"/>
      <c r="C44" s="398"/>
      <c r="D44" s="407"/>
      <c r="E44" s="407"/>
      <c r="F44" s="399"/>
      <c r="G44" s="399"/>
      <c r="H44" s="399"/>
      <c r="I44" s="399"/>
      <c r="J44" s="399"/>
      <c r="K44" s="399"/>
      <c r="L44" s="399"/>
      <c r="M44" s="399"/>
      <c r="N44" s="399"/>
      <c r="O44" s="399"/>
      <c r="P44" s="399"/>
      <c r="Q44" s="399"/>
      <c r="R44" s="399"/>
      <c r="S44" s="399"/>
      <c r="T44" s="399"/>
      <c r="U44" s="399"/>
      <c r="V44" s="399"/>
      <c r="W44" s="400"/>
      <c r="X44" s="400"/>
      <c r="Y44" s="400"/>
      <c r="Z44" s="400"/>
      <c r="AA44" s="400"/>
      <c r="AB44" s="400"/>
      <c r="AC44" s="400"/>
      <c r="AD44" s="400"/>
      <c r="AE44" s="400"/>
      <c r="AF44" s="400"/>
      <c r="AG44" s="400"/>
      <c r="AH44" s="400"/>
      <c r="AI44" s="371"/>
      <c r="AJ44" s="371"/>
      <c r="AL44" s="404"/>
      <c r="AM44" s="401"/>
      <c r="AN44" s="401"/>
      <c r="AO44" s="401"/>
      <c r="AP44" s="401"/>
      <c r="AQ44" s="401"/>
      <c r="AR44" s="401"/>
      <c r="AS44" s="401"/>
      <c r="AT44" s="401"/>
      <c r="AU44" s="401"/>
      <c r="AV44" s="401"/>
    </row>
    <row r="45" spans="1:48" s="356" customFormat="1" ht="25.5" customHeight="1">
      <c r="B45" s="530" t="s">
        <v>211</v>
      </c>
      <c r="C45" s="530"/>
      <c r="D45" s="530"/>
      <c r="E45" s="530"/>
      <c r="F45" s="530"/>
      <c r="G45" s="530"/>
      <c r="H45" s="530"/>
      <c r="I45" s="530"/>
      <c r="J45" s="530"/>
      <c r="K45" s="530"/>
      <c r="L45" s="530"/>
      <c r="M45" s="530"/>
      <c r="N45" s="530"/>
      <c r="O45" s="530"/>
      <c r="P45" s="530"/>
      <c r="Q45" s="530"/>
      <c r="R45" s="530"/>
      <c r="S45" s="530"/>
      <c r="T45" s="530"/>
      <c r="U45" s="530"/>
      <c r="V45" s="530"/>
      <c r="W45" s="530"/>
      <c r="X45" s="530"/>
      <c r="Y45" s="530"/>
      <c r="Z45" s="530"/>
      <c r="AA45" s="530"/>
      <c r="AB45" s="530"/>
      <c r="AC45" s="530"/>
      <c r="AD45" s="530"/>
      <c r="AE45" s="530"/>
      <c r="AF45" s="530"/>
      <c r="AG45" s="530"/>
      <c r="AH45" s="530"/>
      <c r="AI45" s="530"/>
      <c r="AJ45" s="530"/>
      <c r="AK45" s="530"/>
      <c r="AL45" s="530"/>
      <c r="AM45" s="401"/>
      <c r="AN45" s="401"/>
      <c r="AO45" s="401"/>
      <c r="AP45" s="401"/>
      <c r="AQ45" s="401"/>
      <c r="AR45" s="401"/>
      <c r="AS45" s="401"/>
      <c r="AT45" s="401"/>
      <c r="AU45" s="401"/>
      <c r="AV45" s="401"/>
    </row>
    <row r="46" spans="1:48" s="356" customFormat="1" ht="25.5" customHeight="1">
      <c r="B46" s="410"/>
      <c r="C46" s="412"/>
      <c r="D46" s="520"/>
      <c r="E46" s="520"/>
      <c r="F46" s="374"/>
      <c r="G46" s="374"/>
      <c r="H46" s="374"/>
      <c r="I46" s="374"/>
      <c r="J46" s="374"/>
      <c r="K46" s="374"/>
      <c r="L46" s="374"/>
      <c r="M46" s="374"/>
      <c r="N46" s="374"/>
      <c r="O46" s="375"/>
      <c r="P46" s="375"/>
      <c r="Q46" s="375"/>
      <c r="R46" s="375"/>
      <c r="S46" s="375"/>
      <c r="T46" s="375"/>
      <c r="W46" s="414"/>
      <c r="X46" s="414"/>
      <c r="Y46" s="520"/>
      <c r="Z46" s="520"/>
      <c r="AA46" s="520"/>
      <c r="AB46" s="520"/>
      <c r="AC46" s="520"/>
      <c r="AD46" s="520"/>
      <c r="AE46" s="520"/>
      <c r="AF46" s="520"/>
      <c r="AG46" s="520"/>
      <c r="AH46" s="414"/>
      <c r="AI46" s="410"/>
      <c r="AJ46" s="410"/>
      <c r="AL46" s="402"/>
      <c r="AM46" s="401"/>
      <c r="AN46" s="401"/>
      <c r="AO46" s="401"/>
      <c r="AP46" s="401"/>
      <c r="AQ46" s="401"/>
      <c r="AR46" s="401"/>
      <c r="AS46" s="401"/>
      <c r="AT46" s="401"/>
      <c r="AU46" s="401"/>
      <c r="AV46" s="401"/>
    </row>
    <row r="47" spans="1:48" s="356" customFormat="1" ht="25.5" customHeight="1">
      <c r="B47" s="410"/>
      <c r="C47" s="412"/>
      <c r="D47" s="521" t="s">
        <v>205</v>
      </c>
      <c r="E47" s="521"/>
      <c r="F47" s="374"/>
      <c r="G47" s="374"/>
      <c r="H47" s="374"/>
      <c r="I47" s="374"/>
      <c r="J47" s="374"/>
      <c r="K47" s="374"/>
      <c r="L47" s="374"/>
      <c r="M47" s="374"/>
      <c r="N47" s="374"/>
      <c r="O47" s="375"/>
      <c r="P47" s="375"/>
      <c r="Q47" s="375"/>
      <c r="R47" s="375"/>
      <c r="S47" s="375"/>
      <c r="T47" s="375"/>
      <c r="W47" s="414"/>
      <c r="X47" s="414"/>
      <c r="Y47" s="521" t="s">
        <v>205</v>
      </c>
      <c r="Z47" s="521"/>
      <c r="AA47" s="521"/>
      <c r="AB47" s="521"/>
      <c r="AC47" s="521"/>
      <c r="AD47" s="521"/>
      <c r="AE47" s="521"/>
      <c r="AF47" s="521"/>
      <c r="AG47" s="521"/>
      <c r="AH47" s="414"/>
      <c r="AI47" s="410"/>
      <c r="AJ47" s="410"/>
      <c r="AL47" s="402"/>
      <c r="AM47" s="401"/>
      <c r="AN47" s="401"/>
      <c r="AO47" s="401"/>
      <c r="AP47" s="401"/>
      <c r="AQ47" s="401"/>
      <c r="AR47" s="401"/>
      <c r="AS47" s="401"/>
      <c r="AT47" s="401"/>
      <c r="AU47" s="401"/>
      <c r="AV47" s="401"/>
    </row>
    <row r="48" spans="1:48" s="356" customFormat="1" ht="25.5" customHeight="1">
      <c r="B48" s="410"/>
      <c r="C48" s="412"/>
      <c r="D48" s="521" t="s">
        <v>204</v>
      </c>
      <c r="E48" s="521"/>
      <c r="F48" s="374"/>
      <c r="G48" s="374"/>
      <c r="H48" s="374"/>
      <c r="I48" s="374"/>
      <c r="J48" s="374"/>
      <c r="K48" s="374"/>
      <c r="L48" s="374"/>
      <c r="M48" s="374"/>
      <c r="N48" s="374"/>
      <c r="O48" s="375"/>
      <c r="P48" s="375"/>
      <c r="Q48" s="375"/>
      <c r="R48" s="375"/>
      <c r="S48" s="375"/>
      <c r="T48" s="375"/>
      <c r="W48" s="414"/>
      <c r="X48" s="414"/>
      <c r="Y48" s="521" t="s">
        <v>199</v>
      </c>
      <c r="Z48" s="521"/>
      <c r="AA48" s="521"/>
      <c r="AB48" s="521"/>
      <c r="AC48" s="521"/>
      <c r="AD48" s="521"/>
      <c r="AE48" s="521"/>
      <c r="AF48" s="521"/>
      <c r="AG48" s="521"/>
      <c r="AH48" s="414"/>
      <c r="AI48" s="410"/>
      <c r="AJ48" s="410"/>
      <c r="AL48" s="402"/>
      <c r="AM48" s="401"/>
      <c r="AN48" s="401"/>
      <c r="AO48" s="401"/>
      <c r="AP48" s="401"/>
      <c r="AQ48" s="401"/>
      <c r="AR48" s="401"/>
      <c r="AS48" s="401"/>
      <c r="AT48" s="401"/>
      <c r="AU48" s="401"/>
      <c r="AV48" s="401"/>
    </row>
    <row r="49" spans="1:48" s="356" customFormat="1" ht="25.5" customHeight="1">
      <c r="B49" s="410"/>
      <c r="C49" s="412"/>
      <c r="D49" s="410"/>
      <c r="E49" s="410"/>
      <c r="F49" s="374"/>
      <c r="G49" s="374"/>
      <c r="H49" s="374"/>
      <c r="I49" s="374"/>
      <c r="J49" s="374"/>
      <c r="K49" s="374"/>
      <c r="L49" s="374"/>
      <c r="M49" s="374"/>
      <c r="N49" s="374"/>
      <c r="O49" s="375"/>
      <c r="P49" s="375"/>
      <c r="Q49" s="375"/>
      <c r="R49" s="375"/>
      <c r="S49" s="375"/>
      <c r="T49" s="375"/>
      <c r="W49" s="414"/>
      <c r="X49" s="414"/>
      <c r="Y49" s="414"/>
      <c r="Z49" s="414"/>
      <c r="AA49" s="414"/>
      <c r="AB49" s="414"/>
      <c r="AC49" s="414"/>
      <c r="AD49" s="414"/>
      <c r="AE49" s="414"/>
      <c r="AF49" s="414"/>
      <c r="AG49" s="414"/>
      <c r="AH49" s="414"/>
      <c r="AI49" s="410"/>
      <c r="AJ49" s="410"/>
      <c r="AL49" s="402"/>
      <c r="AM49" s="401"/>
      <c r="AN49" s="401"/>
      <c r="AO49" s="401"/>
      <c r="AP49" s="401"/>
      <c r="AQ49" s="401"/>
      <c r="AR49" s="401"/>
      <c r="AS49" s="401"/>
      <c r="AT49" s="401"/>
      <c r="AU49" s="401"/>
      <c r="AV49" s="401"/>
    </row>
    <row r="50" spans="1:48" s="356" customFormat="1" ht="24.75" customHeight="1">
      <c r="B50" s="370"/>
      <c r="C50" s="370"/>
      <c r="D50" s="412"/>
      <c r="E50" s="412"/>
      <c r="F50" s="374"/>
      <c r="G50" s="374"/>
      <c r="P50" s="403"/>
      <c r="Q50" s="403"/>
      <c r="R50" s="403"/>
      <c r="X50" s="411"/>
      <c r="Y50" s="411"/>
      <c r="Z50" s="411"/>
      <c r="AA50" s="411"/>
      <c r="AB50" s="411"/>
      <c r="AC50" s="411"/>
      <c r="AD50" s="411"/>
      <c r="AE50" s="411"/>
      <c r="AF50" s="411"/>
      <c r="AG50" s="411"/>
      <c r="AH50" s="411"/>
      <c r="AI50" s="413"/>
      <c r="AJ50" s="413"/>
      <c r="AL50" s="401"/>
      <c r="AM50" s="401"/>
      <c r="AN50" s="401"/>
      <c r="AO50" s="401"/>
      <c r="AP50" s="401"/>
      <c r="AQ50" s="401"/>
      <c r="AR50" s="401"/>
      <c r="AS50" s="401"/>
      <c r="AT50" s="401"/>
      <c r="AU50" s="401"/>
      <c r="AV50" s="401"/>
    </row>
    <row r="51" spans="1:48" s="356" customFormat="1" ht="27" customHeight="1">
      <c r="A51" s="401"/>
      <c r="B51" s="404"/>
      <c r="C51" s="404"/>
      <c r="D51" s="520"/>
      <c r="E51" s="520"/>
      <c r="F51" s="401"/>
      <c r="G51" s="401"/>
      <c r="H51" s="401"/>
      <c r="I51" s="401"/>
      <c r="J51" s="401"/>
      <c r="K51" s="401"/>
      <c r="L51" s="401"/>
      <c r="M51" s="401"/>
      <c r="N51" s="401"/>
      <c r="O51" s="401"/>
      <c r="P51" s="405"/>
      <c r="Q51" s="405"/>
      <c r="R51" s="405"/>
      <c r="S51" s="401"/>
      <c r="T51" s="406"/>
      <c r="U51" s="401"/>
      <c r="V51" s="401"/>
      <c r="W51" s="413"/>
      <c r="X51" s="413"/>
      <c r="Y51" s="413"/>
      <c r="Z51" s="413"/>
      <c r="AA51" s="413"/>
      <c r="AB51" s="413"/>
      <c r="AC51" s="413"/>
      <c r="AD51" s="413"/>
      <c r="AE51" s="413"/>
      <c r="AF51" s="413"/>
      <c r="AG51" s="413"/>
      <c r="AH51" s="413"/>
      <c r="AI51" s="405"/>
      <c r="AJ51" s="405"/>
      <c r="AK51" s="401"/>
      <c r="AL51" s="401"/>
      <c r="AM51" s="401"/>
      <c r="AN51" s="401"/>
      <c r="AO51" s="401"/>
      <c r="AP51" s="401"/>
      <c r="AQ51" s="401"/>
      <c r="AR51" s="401"/>
      <c r="AS51" s="401"/>
      <c r="AT51" s="401"/>
      <c r="AU51" s="401"/>
      <c r="AV51" s="401"/>
    </row>
    <row r="52" spans="1:48" s="356" customFormat="1" ht="26.25" customHeight="1">
      <c r="B52" s="370"/>
      <c r="C52" s="370"/>
      <c r="D52" s="370"/>
      <c r="AL52" s="401"/>
      <c r="AM52" s="401"/>
      <c r="AN52" s="401"/>
      <c r="AO52" s="401"/>
      <c r="AP52" s="401"/>
      <c r="AQ52" s="401"/>
      <c r="AR52" s="401"/>
      <c r="AS52" s="401"/>
      <c r="AT52" s="401"/>
      <c r="AU52" s="401"/>
      <c r="AV52" s="401"/>
    </row>
    <row r="53" spans="1:48" s="356" customFormat="1" ht="15" customHeight="1">
      <c r="B53" s="370"/>
      <c r="C53" s="370"/>
      <c r="D53" s="370"/>
      <c r="AL53" s="401"/>
      <c r="AM53" s="401"/>
      <c r="AN53" s="401"/>
      <c r="AO53" s="401"/>
      <c r="AP53" s="401"/>
      <c r="AQ53" s="401"/>
      <c r="AR53" s="401"/>
      <c r="AS53" s="401"/>
      <c r="AT53" s="401"/>
      <c r="AU53" s="401"/>
      <c r="AV53" s="401"/>
    </row>
    <row r="54" spans="1:48" ht="15" customHeight="1">
      <c r="E54" s="2"/>
      <c r="P54" s="2"/>
      <c r="Q54" s="2"/>
      <c r="R54" s="2"/>
      <c r="X54" s="2"/>
      <c r="Y54" s="2"/>
      <c r="Z54" s="2"/>
      <c r="AF54" s="2"/>
      <c r="AG54" s="2"/>
      <c r="AH54" s="2"/>
      <c r="AI54" s="2"/>
      <c r="AJ54" s="2"/>
      <c r="AL54" s="11"/>
      <c r="AM54" s="11"/>
      <c r="AN54" s="11"/>
      <c r="AO54" s="11"/>
      <c r="AP54" s="11"/>
      <c r="AQ54" s="11"/>
      <c r="AR54" s="11"/>
      <c r="AS54" s="11"/>
      <c r="AT54" s="11"/>
      <c r="AU54" s="11"/>
      <c r="AV54" s="11"/>
    </row>
    <row r="55" spans="1:48" s="12" customFormat="1" ht="15" customHeight="1">
      <c r="B55" s="6"/>
      <c r="C55" s="357"/>
      <c r="D55" s="357"/>
      <c r="AL55" s="318"/>
      <c r="AM55" s="318"/>
      <c r="AN55" s="318"/>
      <c r="AO55" s="318"/>
      <c r="AP55" s="318"/>
      <c r="AQ55" s="318"/>
      <c r="AR55" s="318"/>
      <c r="AS55" s="318"/>
      <c r="AT55" s="318"/>
      <c r="AU55" s="318"/>
      <c r="AV55" s="318"/>
    </row>
    <row r="56" spans="1:48" s="13" customFormat="1" ht="15" customHeight="1">
      <c r="B56" s="357"/>
      <c r="C56" s="28"/>
      <c r="D56" s="28"/>
      <c r="AL56" s="31"/>
      <c r="AM56" s="31"/>
      <c r="AN56" s="31"/>
      <c r="AO56" s="31"/>
      <c r="AP56" s="31"/>
      <c r="AQ56" s="31"/>
      <c r="AR56" s="31"/>
      <c r="AS56" s="31"/>
      <c r="AT56" s="31"/>
      <c r="AU56" s="31"/>
      <c r="AV56" s="31"/>
    </row>
    <row r="57" spans="1:48" s="13" customFormat="1" ht="16.5" customHeight="1">
      <c r="B57" s="28"/>
      <c r="C57" s="28"/>
      <c r="D57" s="28"/>
      <c r="AL57" s="31"/>
      <c r="AM57" s="31"/>
      <c r="AN57" s="31"/>
      <c r="AO57" s="31"/>
      <c r="AP57" s="31"/>
      <c r="AQ57" s="31"/>
      <c r="AR57" s="31"/>
      <c r="AS57" s="31"/>
      <c r="AT57" s="31"/>
      <c r="AU57" s="31"/>
      <c r="AV57" s="31"/>
    </row>
    <row r="58" spans="1:48" s="13" customFormat="1" ht="18" customHeight="1">
      <c r="B58" s="28"/>
      <c r="C58" s="28"/>
      <c r="D58" s="28"/>
      <c r="AL58" s="31"/>
      <c r="AM58" s="31"/>
      <c r="AN58" s="31"/>
      <c r="AO58" s="31"/>
      <c r="AP58" s="31"/>
      <c r="AQ58" s="31"/>
      <c r="AR58" s="31"/>
      <c r="AS58" s="31"/>
      <c r="AT58" s="31"/>
      <c r="AU58" s="31"/>
      <c r="AV58" s="31"/>
    </row>
    <row r="59" spans="1:48" s="13" customFormat="1" ht="18" customHeight="1">
      <c r="B59" s="28"/>
      <c r="C59" s="28"/>
      <c r="D59" s="28"/>
      <c r="AL59" s="31"/>
      <c r="AM59" s="31"/>
      <c r="AN59" s="31"/>
      <c r="AO59" s="31"/>
      <c r="AP59" s="31"/>
      <c r="AQ59" s="31"/>
      <c r="AR59" s="31"/>
      <c r="AS59" s="31"/>
      <c r="AT59" s="31"/>
      <c r="AU59" s="31"/>
      <c r="AV59" s="31"/>
    </row>
    <row r="60" spans="1:48" ht="19.5" customHeight="1">
      <c r="B60" s="28"/>
      <c r="E60" s="2"/>
      <c r="P60" s="2"/>
      <c r="Q60" s="2"/>
      <c r="R60" s="2"/>
      <c r="X60" s="2"/>
      <c r="Y60" s="2"/>
      <c r="Z60" s="2"/>
      <c r="AF60" s="2"/>
      <c r="AG60" s="2"/>
      <c r="AH60" s="2"/>
      <c r="AI60" s="2"/>
      <c r="AJ60" s="2"/>
      <c r="AL60" s="11"/>
      <c r="AM60" s="11"/>
      <c r="AN60" s="11"/>
      <c r="AO60" s="11"/>
      <c r="AP60" s="11"/>
      <c r="AQ60" s="11"/>
      <c r="AR60" s="11"/>
      <c r="AS60" s="11"/>
      <c r="AT60" s="11"/>
      <c r="AU60" s="11"/>
      <c r="AV60" s="11"/>
    </row>
    <row r="61" spans="1:48" ht="19.5" customHeight="1">
      <c r="E61" s="2"/>
      <c r="P61" s="2"/>
      <c r="Q61" s="2"/>
      <c r="R61" s="2"/>
      <c r="X61" s="2"/>
      <c r="Y61" s="2"/>
      <c r="Z61" s="2"/>
      <c r="AF61" s="2"/>
      <c r="AG61" s="2"/>
      <c r="AH61" s="2"/>
      <c r="AI61" s="2"/>
      <c r="AJ61" s="2"/>
      <c r="AL61" s="11"/>
      <c r="AM61" s="11"/>
      <c r="AN61" s="11"/>
      <c r="AO61" s="11"/>
      <c r="AP61" s="11"/>
      <c r="AQ61" s="11"/>
      <c r="AR61" s="11"/>
      <c r="AS61" s="11"/>
      <c r="AT61" s="11"/>
      <c r="AU61" s="11"/>
      <c r="AV61" s="11"/>
    </row>
  </sheetData>
  <mergeCells count="87">
    <mergeCell ref="A4:E4"/>
    <mergeCell ref="A5:A6"/>
    <mergeCell ref="E5:E6"/>
    <mergeCell ref="C7:C12"/>
    <mergeCell ref="C37:C42"/>
    <mergeCell ref="A37:A42"/>
    <mergeCell ref="B5:B6"/>
    <mergeCell ref="C5:C6"/>
    <mergeCell ref="D5:D6"/>
    <mergeCell ref="D7:D12"/>
    <mergeCell ref="C13:C18"/>
    <mergeCell ref="D13:D18"/>
    <mergeCell ref="A7:A12"/>
    <mergeCell ref="A13:A18"/>
    <mergeCell ref="B19:B24"/>
    <mergeCell ref="A19:A24"/>
    <mergeCell ref="B7:B12"/>
    <mergeCell ref="B13:B18"/>
    <mergeCell ref="D46:E46"/>
    <mergeCell ref="AL7:AL12"/>
    <mergeCell ref="AL13:AL18"/>
    <mergeCell ref="AL19:AL24"/>
    <mergeCell ref="AL25:AL30"/>
    <mergeCell ref="AL31:AL36"/>
    <mergeCell ref="AL37:AL42"/>
    <mergeCell ref="C25:C30"/>
    <mergeCell ref="C19:C24"/>
    <mergeCell ref="D19:D24"/>
    <mergeCell ref="D25:D30"/>
    <mergeCell ref="D37:D42"/>
    <mergeCell ref="C31:C36"/>
    <mergeCell ref="D31:D36"/>
    <mergeCell ref="Y46:AG46"/>
    <mergeCell ref="A43:AJ43"/>
    <mergeCell ref="A31:A36"/>
    <mergeCell ref="A25:A30"/>
    <mergeCell ref="B37:B42"/>
    <mergeCell ref="B31:B36"/>
    <mergeCell ref="B25:B30"/>
    <mergeCell ref="B45:AL45"/>
    <mergeCell ref="D51:E51"/>
    <mergeCell ref="D47:E47"/>
    <mergeCell ref="D48:E48"/>
    <mergeCell ref="Y48:AG48"/>
    <mergeCell ref="Y47:AG47"/>
    <mergeCell ref="AK2:AK6"/>
    <mergeCell ref="AL2:AL6"/>
    <mergeCell ref="F4:F5"/>
    <mergeCell ref="G4:G5"/>
    <mergeCell ref="H4:H5"/>
    <mergeCell ref="I4:I5"/>
    <mergeCell ref="J4:J5"/>
    <mergeCell ref="L4:L5"/>
    <mergeCell ref="N4:N5"/>
    <mergeCell ref="O4:O5"/>
    <mergeCell ref="P4:P5"/>
    <mergeCell ref="Q4:Q5"/>
    <mergeCell ref="R4:R5"/>
    <mergeCell ref="S4:S5"/>
    <mergeCell ref="AG4:AG5"/>
    <mergeCell ref="X4:X5"/>
    <mergeCell ref="AF4:AF5"/>
    <mergeCell ref="T4:T5"/>
    <mergeCell ref="U4:U5"/>
    <mergeCell ref="V4:V5"/>
    <mergeCell ref="W4:W5"/>
    <mergeCell ref="Y4:Y5"/>
    <mergeCell ref="Z4:Z5"/>
    <mergeCell ref="AA4:AA5"/>
    <mergeCell ref="AB4:AB5"/>
    <mergeCell ref="AE4:AE5"/>
    <mergeCell ref="AI4:AI5"/>
    <mergeCell ref="M4:M5"/>
    <mergeCell ref="K4:K5"/>
    <mergeCell ref="A1:AL1"/>
    <mergeCell ref="A2:E3"/>
    <mergeCell ref="AH4:AH5"/>
    <mergeCell ref="AJ4:AJ5"/>
    <mergeCell ref="F2:X2"/>
    <mergeCell ref="N3:X3"/>
    <mergeCell ref="Y2:AJ2"/>
    <mergeCell ref="Y3:AA3"/>
    <mergeCell ref="AB3:AD3"/>
    <mergeCell ref="AE3:AG3"/>
    <mergeCell ref="AH3:AJ3"/>
    <mergeCell ref="AC4:AC5"/>
    <mergeCell ref="AD4:AD5"/>
  </mergeCells>
  <phoneticPr fontId="3" type="noConversion"/>
  <conditionalFormatting sqref="AK43:AV43 AL13 AL7 AM6:AV42 AK7:AK42 AL19 AL25 AL31 AL37">
    <cfRule type="cellIs" dxfId="153" priority="9933" stopIfTrue="1" operator="equal">
      <formula>"Haz."</formula>
    </cfRule>
    <cfRule type="expression" dxfId="152" priority="9934" stopIfTrue="1">
      <formula>#REF!&gt;5</formula>
    </cfRule>
  </conditionalFormatting>
  <conditionalFormatting sqref="H7">
    <cfRule type="expression" dxfId="151" priority="232" stopIfTrue="1">
      <formula>AND(#REF!="Ders",#REF!&gt;"")</formula>
    </cfRule>
    <cfRule type="expression" dxfId="150" priority="233" stopIfTrue="1">
      <formula>AND(OR(#REF!=6,#REF!=7),#REF!&gt;"")</formula>
    </cfRule>
    <cfRule type="expression" dxfId="149" priority="234" stopIfTrue="1">
      <formula>#REF!=""</formula>
    </cfRule>
  </conditionalFormatting>
  <conditionalFormatting sqref="F7:G7">
    <cfRule type="expression" dxfId="148" priority="205" stopIfTrue="1">
      <formula>AND(#REF!="Ders",#REF!&gt;"")</formula>
    </cfRule>
    <cfRule type="expression" dxfId="147" priority="206" stopIfTrue="1">
      <formula>AND(OR(#REF!=6,#REF!=7),#REF!&gt;"")</formula>
    </cfRule>
    <cfRule type="expression" dxfId="146" priority="207" stopIfTrue="1">
      <formula>#REF!=""</formula>
    </cfRule>
  </conditionalFormatting>
  <conditionalFormatting sqref="W7:Y7 P7:R7 AF7">
    <cfRule type="expression" dxfId="145" priority="100" stopIfTrue="1">
      <formula>AND(#REF!="Ders",#REF!&gt;"")</formula>
    </cfRule>
    <cfRule type="expression" dxfId="144" priority="101" stopIfTrue="1">
      <formula>AND(OR(#REF!=6,#REF!=7),#REF!&gt;"")</formula>
    </cfRule>
    <cfRule type="expression" dxfId="143" priority="102" stopIfTrue="1">
      <formula>#REF!=""</formula>
    </cfRule>
  </conditionalFormatting>
  <conditionalFormatting sqref="AK7">
    <cfRule type="expression" dxfId="142" priority="9979" stopIfTrue="1">
      <formula>AND(#REF!="Ders",$C7&gt;"")</formula>
    </cfRule>
    <cfRule type="expression" dxfId="141" priority="9980" stopIfTrue="1">
      <formula>AND(OR(#REF!=6,#REF!=7),$C7&gt;"")</formula>
    </cfRule>
    <cfRule type="expression" dxfId="140" priority="9981" stopIfTrue="1">
      <formula>$C7=""</formula>
    </cfRule>
  </conditionalFormatting>
  <conditionalFormatting sqref="R7 F7:H7 Y7">
    <cfRule type="expression" dxfId="139" priority="9982" stopIfTrue="1">
      <formula>AND(#REF!="Ders",$C7&gt;"")</formula>
    </cfRule>
    <cfRule type="expression" dxfId="138" priority="9983" stopIfTrue="1">
      <formula>AND(OR(#REF!=6,#REF!=7),$C7&gt;"")</formula>
    </cfRule>
    <cfRule type="expression" dxfId="137" priority="9984" stopIfTrue="1">
      <formula>$C7=""</formula>
    </cfRule>
  </conditionalFormatting>
  <conditionalFormatting sqref="P7:R7 W7:Y7 AF7">
    <cfRule type="expression" dxfId="136" priority="10039" stopIfTrue="1">
      <formula>AND(#REF!="Ders",$C7&gt;"")</formula>
    </cfRule>
    <cfRule type="expression" dxfId="135" priority="10040" stopIfTrue="1">
      <formula>AND(OR(#REF!=6,#REF!=7),$C7&gt;"")</formula>
    </cfRule>
    <cfRule type="expression" dxfId="134" priority="10041" stopIfTrue="1">
      <formula>$C7=""</formula>
    </cfRule>
  </conditionalFormatting>
  <conditionalFormatting sqref="AK43">
    <cfRule type="expression" dxfId="133" priority="10060" stopIfTrue="1">
      <formula>AND(#REF!="Ders",$A43&gt;"")</formula>
    </cfRule>
    <cfRule type="expression" dxfId="132" priority="10061" stopIfTrue="1">
      <formula>AND(OR(#REF!=6,#REF!=7),$A43&gt;"")</formula>
    </cfRule>
    <cfRule type="expression" dxfId="131" priority="10062" stopIfTrue="1">
      <formula>$A43=""</formula>
    </cfRule>
  </conditionalFormatting>
  <conditionalFormatting sqref="AD7:AE7">
    <cfRule type="expression" dxfId="130" priority="1" stopIfTrue="1">
      <formula>AND(#REF!="Ders",#REF!&gt;"")</formula>
    </cfRule>
    <cfRule type="expression" dxfId="129" priority="2" stopIfTrue="1">
      <formula>AND(OR(#REF!=6,#REF!=7),#REF!&gt;"")</formula>
    </cfRule>
    <cfRule type="expression" dxfId="128" priority="3" stopIfTrue="1">
      <formula>#REF!=""</formula>
    </cfRule>
  </conditionalFormatting>
  <conditionalFormatting sqref="AD7:AE7">
    <cfRule type="expression" dxfId="127" priority="4" stopIfTrue="1">
      <formula>AND(#REF!="Ders",$C7&gt;"")</formula>
    </cfRule>
    <cfRule type="expression" dxfId="126" priority="5" stopIfTrue="1">
      <formula>AND(OR(#REF!=6,#REF!=7),$C7&gt;"")</formula>
    </cfRule>
    <cfRule type="expression" dxfId="125" priority="6" stopIfTrue="1">
      <formula>$C7=""</formula>
    </cfRule>
  </conditionalFormatting>
  <pageMargins left="0.78740157480314965" right="0" top="0.21" bottom="0.27" header="0" footer="0"/>
  <pageSetup paperSize="9" scale="45" fitToWidth="0" orientation="landscape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W10"/>
  <sheetViews>
    <sheetView topLeftCell="B1" workbookViewId="0">
      <selection activeCell="U26" sqref="U26"/>
    </sheetView>
  </sheetViews>
  <sheetFormatPr defaultRowHeight="12.75"/>
  <cols>
    <col min="1" max="1" width="21.5703125" customWidth="1"/>
    <col min="2" max="2" width="11" customWidth="1"/>
    <col min="3" max="70" width="2.85546875" customWidth="1"/>
    <col min="71" max="71" width="3.28515625" customWidth="1"/>
  </cols>
  <sheetData>
    <row r="2" spans="1:75" ht="21.75" customHeight="1" thickBot="1">
      <c r="A2" s="580"/>
      <c r="B2" s="581"/>
      <c r="C2" s="573" t="s">
        <v>170</v>
      </c>
      <c r="D2" s="574"/>
      <c r="E2" s="574"/>
      <c r="F2" s="574"/>
      <c r="G2" s="574"/>
      <c r="H2" s="574"/>
      <c r="I2" s="574"/>
      <c r="J2" s="574"/>
      <c r="K2" s="574"/>
      <c r="L2" s="574"/>
      <c r="M2" s="574"/>
      <c r="N2" s="574"/>
      <c r="O2" s="574"/>
      <c r="P2" s="574"/>
      <c r="Q2" s="574"/>
      <c r="R2" s="574"/>
      <c r="S2" s="574"/>
      <c r="T2" s="574"/>
      <c r="U2" s="574"/>
      <c r="V2" s="574"/>
      <c r="W2" s="574"/>
      <c r="X2" s="574"/>
      <c r="Y2" s="574"/>
      <c r="Z2" s="574"/>
      <c r="AA2" s="574"/>
      <c r="AB2" s="574"/>
      <c r="AC2" s="574"/>
      <c r="AD2" s="574"/>
      <c r="AE2" s="574"/>
      <c r="AF2" s="574"/>
      <c r="AG2" s="574"/>
      <c r="AH2" s="574"/>
      <c r="AI2" s="574"/>
      <c r="AJ2" s="574"/>
      <c r="AK2" s="574"/>
      <c r="AL2" s="574"/>
      <c r="AM2" s="574"/>
      <c r="AN2" s="574"/>
      <c r="AO2" s="574"/>
      <c r="AP2" s="574"/>
      <c r="AQ2" s="574"/>
      <c r="AR2" s="574"/>
      <c r="AS2" s="574"/>
      <c r="AT2" s="574"/>
      <c r="AU2" s="574"/>
      <c r="AV2" s="574"/>
      <c r="AW2" s="574"/>
      <c r="AX2" s="574"/>
      <c r="AY2" s="574"/>
      <c r="AZ2" s="574"/>
      <c r="BA2" s="574"/>
      <c r="BB2" s="574"/>
      <c r="BC2" s="574"/>
      <c r="BD2" s="574"/>
      <c r="BE2" s="574"/>
      <c r="BF2" s="574"/>
      <c r="BG2" s="574"/>
      <c r="BH2" s="574"/>
      <c r="BI2" s="574"/>
      <c r="BJ2" s="574"/>
      <c r="BK2" s="575"/>
      <c r="BL2" s="575"/>
      <c r="BM2" s="575"/>
      <c r="BN2" s="575"/>
      <c r="BO2" s="575"/>
      <c r="BP2" s="575"/>
      <c r="BQ2" s="575"/>
      <c r="BR2" s="575"/>
    </row>
    <row r="3" spans="1:75" ht="65.25" customHeight="1">
      <c r="A3" s="582"/>
      <c r="B3" s="583"/>
      <c r="C3" s="576" t="s">
        <v>160</v>
      </c>
      <c r="D3" s="569"/>
      <c r="E3" s="568" t="s">
        <v>40</v>
      </c>
      <c r="F3" s="569"/>
      <c r="G3" s="568" t="s">
        <v>41</v>
      </c>
      <c r="H3" s="569"/>
      <c r="I3" s="568" t="s">
        <v>42</v>
      </c>
      <c r="J3" s="569"/>
      <c r="K3" s="568" t="s">
        <v>43</v>
      </c>
      <c r="L3" s="569"/>
      <c r="M3" s="343" t="s">
        <v>171</v>
      </c>
      <c r="N3" s="344" t="s">
        <v>172</v>
      </c>
      <c r="O3" s="570" t="s">
        <v>44</v>
      </c>
      <c r="P3" s="571"/>
      <c r="Q3" s="572" t="s">
        <v>45</v>
      </c>
      <c r="R3" s="571"/>
      <c r="S3" s="568" t="s">
        <v>37</v>
      </c>
      <c r="T3" s="569"/>
      <c r="U3" s="568" t="s">
        <v>40</v>
      </c>
      <c r="V3" s="569"/>
      <c r="W3" s="568" t="s">
        <v>41</v>
      </c>
      <c r="X3" s="569"/>
      <c r="Y3" s="568" t="s">
        <v>42</v>
      </c>
      <c r="Z3" s="569"/>
      <c r="AA3" s="568" t="s">
        <v>43</v>
      </c>
      <c r="AB3" s="569"/>
      <c r="AC3" s="343" t="s">
        <v>171</v>
      </c>
      <c r="AD3" s="344" t="s">
        <v>172</v>
      </c>
      <c r="AE3" s="570" t="s">
        <v>44</v>
      </c>
      <c r="AF3" s="571"/>
      <c r="AG3" s="572" t="s">
        <v>45</v>
      </c>
      <c r="AH3" s="571"/>
      <c r="AI3" s="568" t="s">
        <v>37</v>
      </c>
      <c r="AJ3" s="569"/>
      <c r="AK3" s="568" t="s">
        <v>40</v>
      </c>
      <c r="AL3" s="569"/>
      <c r="AM3" s="568" t="s">
        <v>41</v>
      </c>
      <c r="AN3" s="569"/>
      <c r="AO3" s="568" t="s">
        <v>42</v>
      </c>
      <c r="AP3" s="569"/>
      <c r="AQ3" s="568" t="s">
        <v>43</v>
      </c>
      <c r="AR3" s="569"/>
      <c r="AS3" s="343" t="s">
        <v>171</v>
      </c>
      <c r="AT3" s="344" t="s">
        <v>172</v>
      </c>
      <c r="AU3" s="570" t="s">
        <v>44</v>
      </c>
      <c r="AV3" s="571"/>
      <c r="AW3" s="572" t="s">
        <v>45</v>
      </c>
      <c r="AX3" s="571"/>
      <c r="AY3" s="568" t="s">
        <v>37</v>
      </c>
      <c r="AZ3" s="569"/>
      <c r="BA3" s="568" t="s">
        <v>40</v>
      </c>
      <c r="BB3" s="569"/>
      <c r="BC3" s="568" t="s">
        <v>41</v>
      </c>
      <c r="BD3" s="569"/>
      <c r="BE3" s="568" t="s">
        <v>42</v>
      </c>
      <c r="BF3" s="569"/>
      <c r="BG3" s="568" t="s">
        <v>43</v>
      </c>
      <c r="BH3" s="569"/>
      <c r="BI3" s="348" t="s">
        <v>171</v>
      </c>
      <c r="BJ3" s="344" t="s">
        <v>18</v>
      </c>
      <c r="BK3" s="341" t="s">
        <v>44</v>
      </c>
      <c r="BL3" s="341"/>
      <c r="BM3" s="586" t="s">
        <v>45</v>
      </c>
      <c r="BN3" s="587"/>
      <c r="BO3" s="588" t="s">
        <v>37</v>
      </c>
      <c r="BP3" s="589"/>
      <c r="BQ3" s="588" t="s">
        <v>40</v>
      </c>
      <c r="BR3" s="589"/>
      <c r="BS3" s="350" t="s">
        <v>18</v>
      </c>
      <c r="BT3" s="567" t="s">
        <v>173</v>
      </c>
      <c r="BU3" s="567"/>
      <c r="BV3" s="567"/>
      <c r="BW3" s="577" t="s">
        <v>177</v>
      </c>
    </row>
    <row r="4" spans="1:75" ht="22.5" customHeight="1">
      <c r="A4" s="584"/>
      <c r="B4" s="585"/>
      <c r="C4" s="566">
        <v>1</v>
      </c>
      <c r="D4" s="565"/>
      <c r="E4" s="565">
        <v>2</v>
      </c>
      <c r="F4" s="565"/>
      <c r="G4" s="565">
        <v>3</v>
      </c>
      <c r="H4" s="565"/>
      <c r="I4" s="565">
        <v>4</v>
      </c>
      <c r="J4" s="565"/>
      <c r="K4" s="565">
        <v>5</v>
      </c>
      <c r="L4" s="565"/>
      <c r="M4" s="340"/>
      <c r="N4" s="345"/>
      <c r="O4" s="564">
        <v>6</v>
      </c>
      <c r="P4" s="565"/>
      <c r="Q4" s="565">
        <v>7</v>
      </c>
      <c r="R4" s="565"/>
      <c r="S4" s="565">
        <v>8</v>
      </c>
      <c r="T4" s="565"/>
      <c r="U4" s="565">
        <v>9</v>
      </c>
      <c r="V4" s="565"/>
      <c r="W4" s="565">
        <v>10</v>
      </c>
      <c r="X4" s="565"/>
      <c r="Y4" s="565">
        <v>11</v>
      </c>
      <c r="Z4" s="565"/>
      <c r="AA4" s="565">
        <v>12</v>
      </c>
      <c r="AB4" s="565"/>
      <c r="AC4" s="340"/>
      <c r="AD4" s="345"/>
      <c r="AE4" s="564">
        <v>13</v>
      </c>
      <c r="AF4" s="565"/>
      <c r="AG4" s="565">
        <v>14</v>
      </c>
      <c r="AH4" s="565"/>
      <c r="AI4" s="567">
        <v>15</v>
      </c>
      <c r="AJ4" s="567"/>
      <c r="AK4" s="567">
        <v>16</v>
      </c>
      <c r="AL4" s="567"/>
      <c r="AM4" s="567">
        <v>17</v>
      </c>
      <c r="AN4" s="567"/>
      <c r="AO4" s="567">
        <v>18</v>
      </c>
      <c r="AP4" s="567"/>
      <c r="AQ4" s="567">
        <v>19</v>
      </c>
      <c r="AR4" s="567"/>
      <c r="AS4" s="340"/>
      <c r="AT4" s="345"/>
      <c r="AU4" s="564">
        <v>20</v>
      </c>
      <c r="AV4" s="565"/>
      <c r="AW4" s="565">
        <v>21</v>
      </c>
      <c r="AX4" s="565"/>
      <c r="AY4" s="567">
        <v>22</v>
      </c>
      <c r="AZ4" s="567"/>
      <c r="BA4" s="567">
        <v>23</v>
      </c>
      <c r="BB4" s="567"/>
      <c r="BC4" s="567">
        <v>24</v>
      </c>
      <c r="BD4" s="567"/>
      <c r="BE4" s="567">
        <v>25</v>
      </c>
      <c r="BF4" s="567"/>
      <c r="BG4" s="567">
        <v>26</v>
      </c>
      <c r="BH4" s="567"/>
      <c r="BI4" s="340"/>
      <c r="BJ4" s="345"/>
      <c r="BK4" s="566">
        <v>27</v>
      </c>
      <c r="BL4" s="565"/>
      <c r="BM4" s="565">
        <v>28</v>
      </c>
      <c r="BN4" s="565"/>
      <c r="BO4" s="567">
        <v>29</v>
      </c>
      <c r="BP4" s="567"/>
      <c r="BQ4" s="567">
        <v>30</v>
      </c>
      <c r="BR4" s="567"/>
      <c r="BS4" s="349"/>
      <c r="BT4" s="590" t="s">
        <v>175</v>
      </c>
      <c r="BU4" s="590" t="s">
        <v>176</v>
      </c>
      <c r="BV4" s="590" t="s">
        <v>174</v>
      </c>
      <c r="BW4" s="578"/>
    </row>
    <row r="5" spans="1:75" ht="25.5" customHeight="1">
      <c r="A5" s="226" t="s">
        <v>168</v>
      </c>
      <c r="B5" s="338" t="s">
        <v>169</v>
      </c>
      <c r="C5" s="351" t="s">
        <v>166</v>
      </c>
      <c r="D5" s="339" t="s">
        <v>167</v>
      </c>
      <c r="E5" s="293" t="s">
        <v>166</v>
      </c>
      <c r="F5" s="339" t="s">
        <v>167</v>
      </c>
      <c r="G5" s="293" t="s">
        <v>166</v>
      </c>
      <c r="H5" s="339" t="s">
        <v>167</v>
      </c>
      <c r="I5" s="293" t="s">
        <v>166</v>
      </c>
      <c r="J5" s="339" t="s">
        <v>167</v>
      </c>
      <c r="K5" s="293" t="s">
        <v>166</v>
      </c>
      <c r="L5" s="339" t="s">
        <v>167</v>
      </c>
      <c r="M5" s="230"/>
      <c r="N5" s="347"/>
      <c r="O5" s="346"/>
      <c r="P5" s="339"/>
      <c r="Q5" s="339"/>
      <c r="R5" s="339"/>
      <c r="S5" s="293" t="s">
        <v>166</v>
      </c>
      <c r="T5" s="339" t="s">
        <v>167</v>
      </c>
      <c r="U5" s="293" t="s">
        <v>166</v>
      </c>
      <c r="V5" s="339" t="s">
        <v>167</v>
      </c>
      <c r="W5" s="293" t="s">
        <v>166</v>
      </c>
      <c r="X5" s="339" t="s">
        <v>167</v>
      </c>
      <c r="Y5" s="293" t="s">
        <v>166</v>
      </c>
      <c r="Z5" s="339" t="s">
        <v>167</v>
      </c>
      <c r="AA5" s="293" t="s">
        <v>166</v>
      </c>
      <c r="AB5" s="339" t="s">
        <v>167</v>
      </c>
      <c r="AC5" s="230"/>
      <c r="AD5" s="347"/>
      <c r="AE5" s="346"/>
      <c r="AF5" s="339"/>
      <c r="AG5" s="339"/>
      <c r="AH5" s="339"/>
      <c r="AI5" s="293" t="s">
        <v>166</v>
      </c>
      <c r="AJ5" s="74" t="s">
        <v>167</v>
      </c>
      <c r="AK5" s="293" t="s">
        <v>166</v>
      </c>
      <c r="AL5" s="74" t="s">
        <v>167</v>
      </c>
      <c r="AM5" s="293" t="s">
        <v>166</v>
      </c>
      <c r="AN5" s="74" t="s">
        <v>167</v>
      </c>
      <c r="AO5" s="293" t="s">
        <v>166</v>
      </c>
      <c r="AP5" s="74" t="s">
        <v>167</v>
      </c>
      <c r="AQ5" s="293" t="s">
        <v>166</v>
      </c>
      <c r="AR5" s="74" t="s">
        <v>167</v>
      </c>
      <c r="AS5" s="230"/>
      <c r="AT5" s="347"/>
      <c r="AU5" s="346"/>
      <c r="AV5" s="339"/>
      <c r="AW5" s="339"/>
      <c r="AX5" s="339"/>
      <c r="AY5" s="293" t="s">
        <v>166</v>
      </c>
      <c r="AZ5" s="74" t="s">
        <v>167</v>
      </c>
      <c r="BA5" s="293" t="s">
        <v>166</v>
      </c>
      <c r="BB5" s="74" t="s">
        <v>167</v>
      </c>
      <c r="BC5" s="293" t="s">
        <v>166</v>
      </c>
      <c r="BD5" s="74" t="s">
        <v>167</v>
      </c>
      <c r="BE5" s="293" t="s">
        <v>166</v>
      </c>
      <c r="BF5" s="74" t="s">
        <v>167</v>
      </c>
      <c r="BG5" s="293" t="s">
        <v>166</v>
      </c>
      <c r="BH5" s="74" t="s">
        <v>167</v>
      </c>
      <c r="BI5" s="230"/>
      <c r="BJ5" s="347"/>
      <c r="BK5" s="342"/>
      <c r="BL5" s="339"/>
      <c r="BM5" s="339"/>
      <c r="BN5" s="339"/>
      <c r="BO5" s="293" t="s">
        <v>166</v>
      </c>
      <c r="BP5" s="74" t="s">
        <v>167</v>
      </c>
      <c r="BQ5" s="293" t="s">
        <v>166</v>
      </c>
      <c r="BR5" s="74" t="s">
        <v>167</v>
      </c>
      <c r="BS5" s="349"/>
      <c r="BT5" s="591"/>
      <c r="BU5" s="591"/>
      <c r="BV5" s="591"/>
      <c r="BW5" s="579"/>
    </row>
    <row r="6" spans="1:75" ht="24" customHeight="1">
      <c r="A6" s="352" t="s">
        <v>178</v>
      </c>
      <c r="B6" s="338" t="s">
        <v>179</v>
      </c>
      <c r="C6" s="351"/>
      <c r="D6" s="339"/>
      <c r="E6" s="293"/>
      <c r="F6" s="339"/>
      <c r="G6" s="293"/>
      <c r="H6" s="339"/>
      <c r="I6" s="293"/>
      <c r="J6" s="339"/>
      <c r="K6" s="293"/>
      <c r="L6" s="339"/>
      <c r="M6" s="230"/>
      <c r="N6" s="347"/>
      <c r="O6" s="346"/>
      <c r="P6" s="339"/>
      <c r="Q6" s="339"/>
      <c r="R6" s="339"/>
      <c r="S6" s="293"/>
      <c r="T6" s="339"/>
      <c r="U6" s="293"/>
      <c r="V6" s="339"/>
      <c r="W6" s="293"/>
      <c r="X6" s="339"/>
      <c r="Y6" s="293"/>
      <c r="Z6" s="339"/>
      <c r="AA6" s="293"/>
      <c r="AB6" s="339"/>
      <c r="AC6" s="230"/>
      <c r="AD6" s="347"/>
      <c r="AE6" s="346"/>
      <c r="AF6" s="339"/>
      <c r="AG6" s="339"/>
      <c r="AH6" s="339"/>
      <c r="AI6" s="293">
        <v>2</v>
      </c>
      <c r="AJ6" s="74">
        <v>2</v>
      </c>
      <c r="AK6" s="293"/>
      <c r="AL6" s="74"/>
      <c r="AM6" s="293"/>
      <c r="AN6" s="74"/>
      <c r="AO6" s="293"/>
      <c r="AP6" s="74"/>
      <c r="AQ6" s="293"/>
      <c r="AR6" s="74"/>
      <c r="AS6" s="230"/>
      <c r="AT6" s="347"/>
      <c r="AU6" s="346"/>
      <c r="AV6" s="339"/>
      <c r="AW6" s="339"/>
      <c r="AX6" s="339"/>
      <c r="AY6" s="293"/>
      <c r="AZ6" s="74"/>
      <c r="BA6" s="293"/>
      <c r="BB6" s="74"/>
      <c r="BC6" s="293"/>
      <c r="BD6" s="74"/>
      <c r="BE6" s="293"/>
      <c r="BF6" s="74"/>
      <c r="BG6" s="293"/>
      <c r="BH6" s="74"/>
      <c r="BI6" s="230"/>
      <c r="BJ6" s="347"/>
      <c r="BK6" s="342"/>
      <c r="BL6" s="339"/>
      <c r="BM6" s="339"/>
      <c r="BN6" s="339"/>
      <c r="BO6" s="293"/>
      <c r="BP6" s="74"/>
      <c r="BQ6" s="293"/>
      <c r="BR6" s="74"/>
      <c r="BS6" s="349"/>
      <c r="BT6" s="74">
        <f>C6+AA59+G6+I6+K6+S6+U6+W6+Y6+AI6+AK6+AM6+AO6+AQ6+AY6+BA6+BC6+BE6+BG6+BO6+BQ6+AA6+E6</f>
        <v>2</v>
      </c>
      <c r="BU6" s="74">
        <f>D6+F6+H6+J6+L6+T6+V6+X6+Z6+AB6+AJ6+AL6+AN6+AP6+AR6+AZ6+BB6+BD6+BF6+BH6+BP6+BR6</f>
        <v>2</v>
      </c>
      <c r="BV6" s="74">
        <f>M6+AC6+AS6+BI6</f>
        <v>0</v>
      </c>
      <c r="BW6" s="74">
        <f>BU6+BV6</f>
        <v>2</v>
      </c>
    </row>
    <row r="7" spans="1:75" ht="24.75" customHeight="1">
      <c r="A7" s="352" t="s">
        <v>83</v>
      </c>
      <c r="B7" s="338" t="s">
        <v>180</v>
      </c>
      <c r="C7" s="351"/>
      <c r="D7" s="339"/>
      <c r="E7" s="293"/>
      <c r="F7" s="339"/>
      <c r="G7" s="293"/>
      <c r="H7" s="339"/>
      <c r="I7" s="293"/>
      <c r="J7" s="339"/>
      <c r="K7" s="293"/>
      <c r="L7" s="339"/>
      <c r="M7" s="230"/>
      <c r="N7" s="347"/>
      <c r="O7" s="346"/>
      <c r="P7" s="339"/>
      <c r="Q7" s="339"/>
      <c r="R7" s="339"/>
      <c r="S7" s="293"/>
      <c r="T7" s="339"/>
      <c r="U7" s="293"/>
      <c r="V7" s="339"/>
      <c r="W7" s="293"/>
      <c r="X7" s="339"/>
      <c r="Y7" s="293"/>
      <c r="Z7" s="339"/>
      <c r="AA7" s="293"/>
      <c r="AB7" s="339"/>
      <c r="AC7" s="230"/>
      <c r="AD7" s="347"/>
      <c r="AE7" s="346"/>
      <c r="AF7" s="339"/>
      <c r="AG7" s="339"/>
      <c r="AH7" s="339"/>
      <c r="AI7" s="293"/>
      <c r="AJ7" s="74"/>
      <c r="AK7" s="293"/>
      <c r="AL7" s="74"/>
      <c r="AM7" s="293"/>
      <c r="AN7" s="74"/>
      <c r="AO7" s="293"/>
      <c r="AP7" s="74"/>
      <c r="AQ7" s="293"/>
      <c r="AR7" s="74"/>
      <c r="AS7" s="230"/>
      <c r="AT7" s="347"/>
      <c r="AU7" s="346"/>
      <c r="AV7" s="339"/>
      <c r="AW7" s="339"/>
      <c r="AX7" s="339"/>
      <c r="AY7" s="293"/>
      <c r="AZ7" s="74"/>
      <c r="BA7" s="293"/>
      <c r="BB7" s="74"/>
      <c r="BC7" s="293"/>
      <c r="BD7" s="74"/>
      <c r="BE7" s="293"/>
      <c r="BF7" s="74"/>
      <c r="BG7" s="293"/>
      <c r="BH7" s="74"/>
      <c r="BI7" s="230"/>
      <c r="BJ7" s="347"/>
      <c r="BK7" s="342"/>
      <c r="BL7" s="339"/>
      <c r="BM7" s="339"/>
      <c r="BN7" s="339"/>
      <c r="BO7" s="293"/>
      <c r="BP7" s="74"/>
      <c r="BQ7" s="293"/>
      <c r="BR7" s="74"/>
      <c r="BS7" s="349"/>
      <c r="BT7" s="74">
        <f>C7+AA61+G7+I7+K7+S7+U7+W7+Y7+AI7+AK7+AM7+AO7+AQ7+AY7+BA7+BC7+BE7+BG7+BO7+BQ7+AA7+E7</f>
        <v>0</v>
      </c>
      <c r="BU7" s="74">
        <f>D7+F7+H7+J7+L7+T7+V7+X7+Z7+AB7+AJ7+AL7+AN7+AP7+AR7+AZ7+BB7+BD7+BF7+BH7+BP7+BR7</f>
        <v>0</v>
      </c>
      <c r="BV7" s="74">
        <f>M7+AC7+AS7+BI7</f>
        <v>0</v>
      </c>
      <c r="BW7" s="74">
        <f>BU7+BV7</f>
        <v>0</v>
      </c>
    </row>
    <row r="8" spans="1:75" ht="24.75" customHeight="1">
      <c r="A8" s="352" t="s">
        <v>164</v>
      </c>
      <c r="B8" s="338" t="s">
        <v>165</v>
      </c>
      <c r="C8" s="351"/>
      <c r="D8" s="339"/>
      <c r="E8" s="293"/>
      <c r="F8" s="339"/>
      <c r="G8" s="293"/>
      <c r="H8" s="339"/>
      <c r="I8" s="293"/>
      <c r="J8" s="339"/>
      <c r="K8" s="293"/>
      <c r="L8" s="339"/>
      <c r="M8" s="230"/>
      <c r="N8" s="347"/>
      <c r="O8" s="346"/>
      <c r="P8" s="339"/>
      <c r="Q8" s="339"/>
      <c r="R8" s="339"/>
      <c r="S8" s="293"/>
      <c r="T8" s="339"/>
      <c r="U8" s="293"/>
      <c r="V8" s="339"/>
      <c r="W8" s="293"/>
      <c r="X8" s="339"/>
      <c r="Y8" s="293"/>
      <c r="Z8" s="339"/>
      <c r="AA8" s="293"/>
      <c r="AB8" s="339"/>
      <c r="AC8" s="230"/>
      <c r="AD8" s="347"/>
      <c r="AE8" s="346"/>
      <c r="AF8" s="339"/>
      <c r="AG8" s="339"/>
      <c r="AH8" s="339"/>
      <c r="AI8" s="293"/>
      <c r="AJ8" s="74"/>
      <c r="AK8" s="293"/>
      <c r="AL8" s="74"/>
      <c r="AM8" s="293"/>
      <c r="AN8" s="74"/>
      <c r="AO8" s="293"/>
      <c r="AP8" s="74"/>
      <c r="AQ8" s="293"/>
      <c r="AR8" s="74"/>
      <c r="AS8" s="230"/>
      <c r="AT8" s="347"/>
      <c r="AU8" s="346"/>
      <c r="AV8" s="339"/>
      <c r="AW8" s="339"/>
      <c r="AX8" s="339"/>
      <c r="AY8" s="293"/>
      <c r="AZ8" s="74"/>
      <c r="BA8" s="293"/>
      <c r="BB8" s="74"/>
      <c r="BC8" s="293"/>
      <c r="BD8" s="74"/>
      <c r="BE8" s="293"/>
      <c r="BF8" s="74"/>
      <c r="BG8" s="293"/>
      <c r="BH8" s="74"/>
      <c r="BI8" s="230"/>
      <c r="BJ8" s="347"/>
      <c r="BK8" s="342"/>
      <c r="BL8" s="339"/>
      <c r="BM8" s="339"/>
      <c r="BN8" s="339"/>
      <c r="BO8" s="293"/>
      <c r="BP8" s="74"/>
      <c r="BQ8" s="293"/>
      <c r="BR8" s="74"/>
      <c r="BS8" s="349"/>
      <c r="BT8" s="74">
        <f>C8+AA63+G8+I8+K8+S8+U8+W8+Y8+AI8+AK8+AM8+AO8+AQ8+AY8+BA8+BC8+BE8+BG8+BO8+BQ8+AA8+E8</f>
        <v>0</v>
      </c>
      <c r="BU8" s="74">
        <f>D8+F8+H8+J8+L8+T8+V8+X8+Z8+AB8+AJ8+AL8+AN8+AP8+AR8+AZ8+BB8+BD8+BF8+BH8+BP8+BR8</f>
        <v>0</v>
      </c>
      <c r="BV8" s="74">
        <f>M8+AC8+AS8+BI8</f>
        <v>0</v>
      </c>
      <c r="BW8" s="74">
        <f>BU8+BV8</f>
        <v>0</v>
      </c>
    </row>
    <row r="9" spans="1:75" ht="27.75" customHeight="1">
      <c r="A9" s="352" t="s">
        <v>181</v>
      </c>
      <c r="B9" s="338" t="s">
        <v>182</v>
      </c>
      <c r="C9" s="351"/>
      <c r="D9" s="339"/>
      <c r="E9" s="293"/>
      <c r="F9" s="339"/>
      <c r="G9" s="293"/>
      <c r="H9" s="339"/>
      <c r="I9" s="293"/>
      <c r="J9" s="339"/>
      <c r="K9" s="293"/>
      <c r="L9" s="339"/>
      <c r="M9" s="230"/>
      <c r="N9" s="347"/>
      <c r="O9" s="346"/>
      <c r="P9" s="339"/>
      <c r="Q9" s="339"/>
      <c r="R9" s="339"/>
      <c r="S9" s="293"/>
      <c r="T9" s="339"/>
      <c r="U9" s="293"/>
      <c r="V9" s="339"/>
      <c r="W9" s="293"/>
      <c r="X9" s="339"/>
      <c r="Y9" s="293"/>
      <c r="Z9" s="339"/>
      <c r="AA9" s="293"/>
      <c r="AB9" s="339"/>
      <c r="AC9" s="230"/>
      <c r="AD9" s="347"/>
      <c r="AE9" s="346"/>
      <c r="AF9" s="339"/>
      <c r="AG9" s="339"/>
      <c r="AH9" s="339"/>
      <c r="AI9" s="293"/>
      <c r="AJ9" s="74"/>
      <c r="AK9" s="293"/>
      <c r="AL9" s="74"/>
      <c r="AM9" s="293"/>
      <c r="AN9" s="74"/>
      <c r="AO9" s="293"/>
      <c r="AP9" s="74"/>
      <c r="AQ9" s="293"/>
      <c r="AR9" s="74"/>
      <c r="AS9" s="230"/>
      <c r="AT9" s="347"/>
      <c r="AU9" s="346"/>
      <c r="AV9" s="339"/>
      <c r="AW9" s="339"/>
      <c r="AX9" s="339"/>
      <c r="AY9" s="293"/>
      <c r="AZ9" s="74"/>
      <c r="BA9" s="293"/>
      <c r="BB9" s="74"/>
      <c r="BC9" s="293"/>
      <c r="BD9" s="74"/>
      <c r="BE9" s="293"/>
      <c r="BF9" s="74"/>
      <c r="BG9" s="293"/>
      <c r="BH9" s="74"/>
      <c r="BI9" s="230"/>
      <c r="BJ9" s="347"/>
      <c r="BK9" s="342"/>
      <c r="BL9" s="339"/>
      <c r="BM9" s="339"/>
      <c r="BN9" s="339"/>
      <c r="BO9" s="293"/>
      <c r="BP9" s="74"/>
      <c r="BQ9" s="293"/>
      <c r="BR9" s="74"/>
      <c r="BS9" s="349"/>
      <c r="BT9" s="74">
        <f>C9+AA64+G9+I9+K9+S9+U9+W9+Y9+AI9+AK9+AM9+AO9+AQ9+AY9+BA9+BC9+BE9+BG9+BO9+BQ9+AA9+E9</f>
        <v>0</v>
      </c>
      <c r="BU9" s="74">
        <f>D9+F9+H9+J9+L9+T9+V9+X9+Z9+AB9+AJ9+AL9+AN9+AP9+AR9+AZ9+BB9+BD9+BF9+BH9+BP9+BR9</f>
        <v>0</v>
      </c>
      <c r="BV9" s="74">
        <f>M9+AC9+AS9+BI9</f>
        <v>0</v>
      </c>
      <c r="BW9" s="74">
        <f>BU9+BV9</f>
        <v>0</v>
      </c>
    </row>
    <row r="10" spans="1:75" ht="33.75" customHeight="1">
      <c r="A10" s="352" t="s">
        <v>183</v>
      </c>
      <c r="B10" s="338" t="s">
        <v>184</v>
      </c>
      <c r="C10" s="351"/>
      <c r="D10" s="339"/>
      <c r="E10" s="293"/>
      <c r="F10" s="339"/>
      <c r="G10" s="293"/>
      <c r="H10" s="339"/>
      <c r="I10" s="293"/>
      <c r="J10" s="339"/>
      <c r="K10" s="293"/>
      <c r="L10" s="339"/>
      <c r="M10" s="230"/>
      <c r="N10" s="347"/>
      <c r="O10" s="346"/>
      <c r="P10" s="339"/>
      <c r="Q10" s="339"/>
      <c r="R10" s="339"/>
      <c r="S10" s="293"/>
      <c r="T10" s="339"/>
      <c r="U10" s="293"/>
      <c r="V10" s="339"/>
      <c r="W10" s="293"/>
      <c r="X10" s="339"/>
      <c r="Y10" s="293"/>
      <c r="Z10" s="339"/>
      <c r="AA10" s="293"/>
      <c r="AB10" s="339"/>
      <c r="AC10" s="230"/>
      <c r="AD10" s="347"/>
      <c r="AE10" s="346"/>
      <c r="AF10" s="339"/>
      <c r="AG10" s="339"/>
      <c r="AH10" s="339"/>
      <c r="AI10" s="293"/>
      <c r="AJ10" s="74"/>
      <c r="AK10" s="293"/>
      <c r="AL10" s="74"/>
      <c r="AM10" s="293"/>
      <c r="AN10" s="74"/>
      <c r="AO10" s="293"/>
      <c r="AP10" s="74"/>
      <c r="AQ10" s="293"/>
      <c r="AR10" s="74"/>
      <c r="AS10" s="230"/>
      <c r="AT10" s="347"/>
      <c r="AU10" s="346"/>
      <c r="AV10" s="339"/>
      <c r="AW10" s="339"/>
      <c r="AX10" s="339"/>
      <c r="AY10" s="293"/>
      <c r="AZ10" s="74"/>
      <c r="BA10" s="293"/>
      <c r="BB10" s="74"/>
      <c r="BC10" s="293"/>
      <c r="BD10" s="74"/>
      <c r="BE10" s="293"/>
      <c r="BF10" s="74"/>
      <c r="BG10" s="293"/>
      <c r="BH10" s="74"/>
      <c r="BI10" s="230"/>
      <c r="BJ10" s="347"/>
      <c r="BK10" s="342"/>
      <c r="BL10" s="339"/>
      <c r="BM10" s="339"/>
      <c r="BN10" s="339"/>
      <c r="BO10" s="293"/>
      <c r="BP10" s="74"/>
      <c r="BQ10" s="293"/>
      <c r="BR10" s="74"/>
      <c r="BS10" s="349"/>
      <c r="BT10" s="74">
        <f>C10+AA65+G10+I10+K10+S10+U10+W10+Y10+AI10+AK10+AM10+AO10+AQ10+AY10+BA10+BC10+BE10+BG10+BO10+BQ10+AA10+E10</f>
        <v>0</v>
      </c>
      <c r="BU10" s="74">
        <f>D10+F10+H10+J10+L10+T10+V10+X10+Z10+AB10+AJ10+AL10+AN10+AP10+AR10+AZ10+BB10+BD10+BF10+BH10+BP10+BR10</f>
        <v>0</v>
      </c>
      <c r="BV10" s="74">
        <f>M10+AC10+AS10+BI10</f>
        <v>0</v>
      </c>
      <c r="BW10" s="74">
        <f>BU10+BV10</f>
        <v>0</v>
      </c>
    </row>
  </sheetData>
  <autoFilter ref="C3:BR4">
    <filterColumn colId="0" showButton="0"/>
    <filterColumn colId="2" showButton="0"/>
    <filterColumn colId="4" showButton="0"/>
    <filterColumn colId="6" showButton="0"/>
    <filterColumn colId="8" showButton="0"/>
    <filterColumn colId="12" showButton="0"/>
    <filterColumn colId="14" showButton="0"/>
    <filterColumn colId="16" showButton="0"/>
    <filterColumn colId="18" showButton="0"/>
    <filterColumn colId="20" showButton="0"/>
    <filterColumn colId="22" showButton="0"/>
    <filterColumn colId="24" showButton="0"/>
    <filterColumn colId="28" showButton="0"/>
    <filterColumn colId="30" showButton="0"/>
    <filterColumn colId="32" showButton="0"/>
    <filterColumn colId="34" showButton="0"/>
    <filterColumn colId="36" showButton="0"/>
    <filterColumn colId="38" showButton="0"/>
    <filterColumn colId="40" showButton="0"/>
    <filterColumn colId="44" showButton="0"/>
    <filterColumn colId="46" showButton="0"/>
    <filterColumn colId="48" showButton="0"/>
    <filterColumn colId="50" showButton="0"/>
    <filterColumn colId="52" showButton="0"/>
    <filterColumn colId="54" showButton="0"/>
    <filterColumn colId="56" showButton="0"/>
    <filterColumn colId="62" showButton="0"/>
    <filterColumn colId="64" showButton="0"/>
    <filterColumn colId="66" showButton="0"/>
  </autoFilter>
  <mergeCells count="66">
    <mergeCell ref="A2:B4"/>
    <mergeCell ref="BM3:BN3"/>
    <mergeCell ref="BO3:BP3"/>
    <mergeCell ref="BQ3:BR3"/>
    <mergeCell ref="BT3:BV3"/>
    <mergeCell ref="BT4:BT5"/>
    <mergeCell ref="BU4:BU5"/>
    <mergeCell ref="BV4:BV5"/>
    <mergeCell ref="AI3:AJ3"/>
    <mergeCell ref="AK3:AL3"/>
    <mergeCell ref="AO3:AP3"/>
    <mergeCell ref="AQ3:AR3"/>
    <mergeCell ref="AU3:AV3"/>
    <mergeCell ref="U3:V3"/>
    <mergeCell ref="W3:X3"/>
    <mergeCell ref="Y3:Z3"/>
    <mergeCell ref="BW3:BW5"/>
    <mergeCell ref="AW3:AX3"/>
    <mergeCell ref="AY3:AZ3"/>
    <mergeCell ref="BA3:BB3"/>
    <mergeCell ref="BC3:BD3"/>
    <mergeCell ref="BE3:BF3"/>
    <mergeCell ref="BG3:BH3"/>
    <mergeCell ref="BE4:BF4"/>
    <mergeCell ref="BG4:BH4"/>
    <mergeCell ref="BK4:BL4"/>
    <mergeCell ref="BM4:BN4"/>
    <mergeCell ref="BO4:BP4"/>
    <mergeCell ref="BQ4:BR4"/>
    <mergeCell ref="BC4:BD4"/>
    <mergeCell ref="AA3:AB3"/>
    <mergeCell ref="AE3:AF3"/>
    <mergeCell ref="AG3:AH3"/>
    <mergeCell ref="C2:BR2"/>
    <mergeCell ref="C3:D3"/>
    <mergeCell ref="E3:F3"/>
    <mergeCell ref="G3:H3"/>
    <mergeCell ref="I3:J3"/>
    <mergeCell ref="K3:L3"/>
    <mergeCell ref="O3:P3"/>
    <mergeCell ref="Q3:R3"/>
    <mergeCell ref="S3:T3"/>
    <mergeCell ref="AM3:AN3"/>
    <mergeCell ref="AQ4:AR4"/>
    <mergeCell ref="AU4:AV4"/>
    <mergeCell ref="AW4:AX4"/>
    <mergeCell ref="AY4:AZ4"/>
    <mergeCell ref="BA4:BB4"/>
    <mergeCell ref="AO4:AP4"/>
    <mergeCell ref="Q4:R4"/>
    <mergeCell ref="S4:T4"/>
    <mergeCell ref="U4:V4"/>
    <mergeCell ref="W4:X4"/>
    <mergeCell ref="Y4:Z4"/>
    <mergeCell ref="AA4:AB4"/>
    <mergeCell ref="AE4:AF4"/>
    <mergeCell ref="AG4:AH4"/>
    <mergeCell ref="AI4:AJ4"/>
    <mergeCell ref="AK4:AL4"/>
    <mergeCell ref="AM4:AN4"/>
    <mergeCell ref="O4:P4"/>
    <mergeCell ref="C4:D4"/>
    <mergeCell ref="E4:F4"/>
    <mergeCell ref="G4:H4"/>
    <mergeCell ref="I4:J4"/>
    <mergeCell ref="K4:L4"/>
  </mergeCell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/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S27"/>
  <sheetViews>
    <sheetView zoomScale="90" zoomScaleNormal="90" workbookViewId="0">
      <selection activeCell="B14" sqref="B14:H14"/>
    </sheetView>
  </sheetViews>
  <sheetFormatPr defaultRowHeight="11.25"/>
  <cols>
    <col min="1" max="1" width="3.5703125" style="2" customWidth="1"/>
    <col min="2" max="2" width="20.42578125" style="2" customWidth="1"/>
    <col min="3" max="3" width="10.28515625" style="6" customWidth="1"/>
    <col min="4" max="4" width="3.42578125" style="2" customWidth="1"/>
    <col min="5" max="5" width="2.7109375" style="2" customWidth="1"/>
    <col min="6" max="6" width="3.140625" style="2" customWidth="1"/>
    <col min="7" max="13" width="3.28515625" style="2" customWidth="1"/>
    <col min="14" max="16" width="3.28515625" style="10" customWidth="1"/>
    <col min="17" max="21" width="3.28515625" style="2" customWidth="1"/>
    <col min="22" max="24" width="3.28515625" style="10" customWidth="1"/>
    <col min="25" max="29" width="3.28515625" style="2" customWidth="1"/>
    <col min="30" max="34" width="3.28515625" style="10" customWidth="1"/>
    <col min="35" max="35" width="9.28515625" style="2" customWidth="1"/>
    <col min="36" max="36" width="4.7109375" style="2" customWidth="1"/>
    <col min="37" max="37" width="7.5703125" style="2" customWidth="1"/>
    <col min="38" max="38" width="25.28515625" style="2" hidden="1" customWidth="1"/>
    <col min="39" max="39" width="11.5703125" style="2" customWidth="1"/>
    <col min="40" max="40" width="9.7109375" style="2" customWidth="1"/>
    <col min="41" max="41" width="8" style="2" customWidth="1"/>
    <col min="42" max="42" width="15" style="2" customWidth="1"/>
    <col min="43" max="43" width="9.140625" style="2"/>
    <col min="44" max="44" width="9.7109375" style="2" customWidth="1"/>
    <col min="45" max="45" width="8.42578125" style="2" customWidth="1"/>
    <col min="46" max="46" width="9.5703125" style="2" customWidth="1"/>
    <col min="47" max="47" width="15.5703125" style="2" customWidth="1"/>
    <col min="48" max="48" width="9.5703125" style="2" customWidth="1"/>
    <col min="49" max="49" width="8.42578125" style="2" customWidth="1"/>
    <col min="50" max="16384" width="9.140625" style="2"/>
  </cols>
  <sheetData>
    <row r="1" spans="1:71" ht="19.5" customHeight="1">
      <c r="A1" s="1"/>
      <c r="B1" s="15" t="s">
        <v>11</v>
      </c>
      <c r="C1" s="454" t="s">
        <v>106</v>
      </c>
      <c r="D1" s="455"/>
      <c r="E1" s="455"/>
      <c r="F1" s="456"/>
      <c r="G1" s="4"/>
      <c r="H1" s="4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R1" s="17"/>
      <c r="AS1" s="17"/>
      <c r="AU1" s="25"/>
    </row>
    <row r="2" spans="1:71" s="7" customFormat="1" ht="26.25" customHeight="1" thickBot="1">
      <c r="A2" s="457" t="s">
        <v>14</v>
      </c>
      <c r="B2" s="457"/>
      <c r="C2" s="457"/>
      <c r="D2" s="457"/>
      <c r="E2" s="457"/>
      <c r="F2" s="457"/>
      <c r="G2" s="457"/>
      <c r="H2" s="457"/>
      <c r="I2" s="457"/>
      <c r="J2" s="457"/>
      <c r="K2" s="457"/>
      <c r="L2" s="457"/>
      <c r="M2" s="457"/>
      <c r="N2" s="457"/>
      <c r="O2" s="494" t="s">
        <v>15</v>
      </c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22"/>
      <c r="AL2" s="34" t="s">
        <v>0</v>
      </c>
      <c r="AM2" s="454" t="str">
        <f>C1</f>
        <v xml:space="preserve">2011 Mayıs   </v>
      </c>
      <c r="AN2" s="455"/>
      <c r="AO2" s="455"/>
      <c r="AP2" s="456"/>
      <c r="AQ2" s="47"/>
      <c r="AR2" s="33"/>
      <c r="AS2" s="8"/>
      <c r="AT2" s="86" t="s">
        <v>31</v>
      </c>
      <c r="AU2" s="74">
        <v>6.1954000000000002E-2</v>
      </c>
    </row>
    <row r="3" spans="1:71" s="3" customFormat="1" ht="16.5" customHeight="1" thickBot="1">
      <c r="A3" s="459" t="s">
        <v>1</v>
      </c>
      <c r="B3" s="461" t="s">
        <v>2</v>
      </c>
      <c r="C3" s="461" t="s">
        <v>3</v>
      </c>
      <c r="D3" s="464" t="str">
        <f>C1</f>
        <v xml:space="preserve">2011 Mayıs   </v>
      </c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4"/>
      <c r="AI3" s="83"/>
      <c r="AJ3" s="18"/>
      <c r="AK3" s="20"/>
      <c r="AL3" s="21"/>
      <c r="AM3" s="21"/>
      <c r="AN3" s="21"/>
      <c r="AO3" s="21"/>
      <c r="AP3" s="466" t="s">
        <v>5</v>
      </c>
      <c r="AQ3" s="467"/>
      <c r="AR3" s="467"/>
      <c r="AS3" s="468"/>
      <c r="AT3" s="16"/>
      <c r="AU3" s="21"/>
      <c r="AV3" s="20"/>
      <c r="AW3" s="21"/>
    </row>
    <row r="4" spans="1:71" s="3" customFormat="1" ht="53.25" customHeight="1">
      <c r="A4" s="460"/>
      <c r="B4" s="462"/>
      <c r="C4" s="462"/>
      <c r="D4" s="219" t="s">
        <v>45</v>
      </c>
      <c r="E4" s="164" t="s">
        <v>37</v>
      </c>
      <c r="F4" s="164" t="s">
        <v>40</v>
      </c>
      <c r="G4" s="164" t="s">
        <v>41</v>
      </c>
      <c r="H4" s="164" t="s">
        <v>42</v>
      </c>
      <c r="I4" s="164" t="s">
        <v>43</v>
      </c>
      <c r="J4" s="219" t="s">
        <v>44</v>
      </c>
      <c r="K4" s="219" t="s">
        <v>45</v>
      </c>
      <c r="L4" s="164" t="s">
        <v>37</v>
      </c>
      <c r="M4" s="164" t="s">
        <v>40</v>
      </c>
      <c r="N4" s="164" t="s">
        <v>41</v>
      </c>
      <c r="O4" s="164" t="s">
        <v>42</v>
      </c>
      <c r="P4" s="164" t="s">
        <v>43</v>
      </c>
      <c r="Q4" s="219" t="s">
        <v>44</v>
      </c>
      <c r="R4" s="219" t="s">
        <v>45</v>
      </c>
      <c r="S4" s="164" t="s">
        <v>37</v>
      </c>
      <c r="T4" s="164" t="s">
        <v>40</v>
      </c>
      <c r="U4" s="164" t="s">
        <v>41</v>
      </c>
      <c r="V4" s="164" t="s">
        <v>42</v>
      </c>
      <c r="W4" s="164" t="s">
        <v>43</v>
      </c>
      <c r="X4" s="219" t="s">
        <v>44</v>
      </c>
      <c r="Y4" s="219" t="s">
        <v>45</v>
      </c>
      <c r="Z4" s="164" t="s">
        <v>37</v>
      </c>
      <c r="AA4" s="164" t="s">
        <v>40</v>
      </c>
      <c r="AB4" s="164" t="s">
        <v>41</v>
      </c>
      <c r="AC4" s="164" t="s">
        <v>42</v>
      </c>
      <c r="AD4" s="164" t="s">
        <v>43</v>
      </c>
      <c r="AE4" s="219" t="s">
        <v>44</v>
      </c>
      <c r="AF4" s="219" t="s">
        <v>45</v>
      </c>
      <c r="AG4" s="164" t="s">
        <v>37</v>
      </c>
      <c r="AH4" s="164" t="s">
        <v>40</v>
      </c>
      <c r="AI4" s="66"/>
      <c r="AJ4" s="9"/>
      <c r="AK4" s="469" t="s">
        <v>12</v>
      </c>
      <c r="AL4" s="475" t="s">
        <v>2</v>
      </c>
      <c r="AM4" s="471" t="s">
        <v>4</v>
      </c>
      <c r="AN4" s="477" t="s">
        <v>28</v>
      </c>
      <c r="AO4" s="477" t="s">
        <v>29</v>
      </c>
      <c r="AP4" s="477" t="s">
        <v>27</v>
      </c>
      <c r="AQ4" s="481" t="s">
        <v>16</v>
      </c>
      <c r="AR4" s="479" t="s">
        <v>34</v>
      </c>
      <c r="AS4" s="479" t="s">
        <v>26</v>
      </c>
      <c r="AT4" s="477" t="s">
        <v>7</v>
      </c>
      <c r="AU4" s="483" t="s">
        <v>6</v>
      </c>
      <c r="AV4" s="471" t="s">
        <v>17</v>
      </c>
      <c r="AW4" s="473" t="s">
        <v>1</v>
      </c>
    </row>
    <row r="5" spans="1:71" s="3" customFormat="1" ht="12.75" customHeight="1">
      <c r="A5" s="460"/>
      <c r="B5" s="462"/>
      <c r="C5" s="462"/>
      <c r="D5" s="220">
        <v>1</v>
      </c>
      <c r="E5" s="162">
        <v>2</v>
      </c>
      <c r="F5" s="162">
        <v>3</v>
      </c>
      <c r="G5" s="162">
        <v>4</v>
      </c>
      <c r="H5" s="162">
        <v>5</v>
      </c>
      <c r="I5" s="162">
        <v>6</v>
      </c>
      <c r="J5" s="216">
        <v>7</v>
      </c>
      <c r="K5" s="216">
        <v>8</v>
      </c>
      <c r="L5" s="162">
        <v>9</v>
      </c>
      <c r="M5" s="162">
        <v>10</v>
      </c>
      <c r="N5" s="162">
        <v>11</v>
      </c>
      <c r="O5" s="162">
        <v>12</v>
      </c>
      <c r="P5" s="162">
        <v>13</v>
      </c>
      <c r="Q5" s="216">
        <v>14</v>
      </c>
      <c r="R5" s="216">
        <v>15</v>
      </c>
      <c r="S5" s="162">
        <v>16</v>
      </c>
      <c r="T5" s="162">
        <v>17</v>
      </c>
      <c r="U5" s="162">
        <v>18</v>
      </c>
      <c r="V5" s="162">
        <v>19</v>
      </c>
      <c r="W5" s="162">
        <v>20</v>
      </c>
      <c r="X5" s="216">
        <v>21</v>
      </c>
      <c r="Y5" s="216">
        <v>22</v>
      </c>
      <c r="Z5" s="162">
        <v>23</v>
      </c>
      <c r="AA5" s="162">
        <v>24</v>
      </c>
      <c r="AB5" s="162">
        <v>25</v>
      </c>
      <c r="AC5" s="162">
        <v>26</v>
      </c>
      <c r="AD5" s="162">
        <v>27</v>
      </c>
      <c r="AE5" s="216">
        <v>28</v>
      </c>
      <c r="AF5" s="216">
        <v>29</v>
      </c>
      <c r="AG5" s="162">
        <v>30</v>
      </c>
      <c r="AH5" s="162">
        <v>31</v>
      </c>
      <c r="AI5" s="24" t="s">
        <v>18</v>
      </c>
      <c r="AJ5" s="19"/>
      <c r="AK5" s="470"/>
      <c r="AL5" s="476"/>
      <c r="AM5" s="472"/>
      <c r="AN5" s="478"/>
      <c r="AO5" s="478"/>
      <c r="AP5" s="478"/>
      <c r="AQ5" s="482"/>
      <c r="AR5" s="480"/>
      <c r="AS5" s="480"/>
      <c r="AT5" s="478"/>
      <c r="AU5" s="484"/>
      <c r="AV5" s="472"/>
      <c r="AW5" s="474"/>
    </row>
    <row r="6" spans="1:71" ht="33.75" customHeight="1">
      <c r="A6" s="67">
        <v>1</v>
      </c>
      <c r="B6" s="175" t="s">
        <v>95</v>
      </c>
      <c r="C6" s="135" t="s">
        <v>96</v>
      </c>
      <c r="D6" s="221"/>
      <c r="E6" s="200"/>
      <c r="F6" s="200"/>
      <c r="G6" s="191">
        <v>6</v>
      </c>
      <c r="H6" s="191"/>
      <c r="I6" s="191"/>
      <c r="J6" s="222"/>
      <c r="K6" s="222"/>
      <c r="L6" s="191"/>
      <c r="M6" s="191"/>
      <c r="N6" s="191">
        <v>6</v>
      </c>
      <c r="O6" s="191"/>
      <c r="P6" s="191"/>
      <c r="Q6" s="222"/>
      <c r="R6" s="222"/>
      <c r="S6" s="191"/>
      <c r="T6" s="191"/>
      <c r="U6" s="191">
        <v>6</v>
      </c>
      <c r="V6" s="191"/>
      <c r="W6" s="191"/>
      <c r="X6" s="222"/>
      <c r="Y6" s="222"/>
      <c r="Z6" s="191"/>
      <c r="AA6" s="191"/>
      <c r="AB6" s="191">
        <v>6</v>
      </c>
      <c r="AC6" s="191"/>
      <c r="AD6" s="191"/>
      <c r="AE6" s="221"/>
      <c r="AF6" s="221"/>
      <c r="AG6" s="200"/>
      <c r="AH6" s="200"/>
      <c r="AI6" s="70">
        <f>SUM(D6:AH6)</f>
        <v>24</v>
      </c>
      <c r="AJ6" s="26"/>
      <c r="AK6" s="155"/>
      <c r="AL6" s="90"/>
      <c r="AM6" s="77">
        <f>AI6</f>
        <v>24</v>
      </c>
      <c r="AN6" s="74">
        <v>6.1954000000000002E-2</v>
      </c>
      <c r="AO6" s="78">
        <v>141</v>
      </c>
      <c r="AP6" s="30">
        <f>PRODUCT(AM6,AN6)*140</f>
        <v>208.16543999999999</v>
      </c>
      <c r="AQ6" s="27">
        <v>16</v>
      </c>
      <c r="AR6" s="57">
        <f>PRODUCT(AP6,AQ6)/100</f>
        <v>33.306470399999995</v>
      </c>
      <c r="AS6" s="58">
        <f>PRODUCT(AP6,0.006)</f>
        <v>1.24899264</v>
      </c>
      <c r="AT6" s="44">
        <f>(AR6+AS6)</f>
        <v>34.555463039999992</v>
      </c>
      <c r="AU6" s="62">
        <f>(AP6-AT6)</f>
        <v>173.60997695999998</v>
      </c>
      <c r="AV6" s="29"/>
      <c r="AW6" s="68">
        <v>2</v>
      </c>
    </row>
    <row r="7" spans="1:71" ht="18.75" customHeight="1" thickBot="1">
      <c r="A7" s="11"/>
      <c r="B7" s="61" t="s">
        <v>35</v>
      </c>
      <c r="C7" s="32"/>
      <c r="D7" s="43"/>
      <c r="E7" s="43"/>
      <c r="F7" s="43"/>
      <c r="G7" s="43"/>
      <c r="H7" s="43"/>
      <c r="I7" s="43"/>
      <c r="J7" s="43"/>
      <c r="K7" s="10"/>
      <c r="L7" s="10"/>
      <c r="M7" s="10"/>
      <c r="Q7" s="10"/>
      <c r="R7" s="43"/>
      <c r="S7" s="43"/>
      <c r="T7" s="43"/>
      <c r="U7" s="43"/>
      <c r="V7" s="43"/>
      <c r="W7" s="43"/>
      <c r="X7" s="43"/>
      <c r="Y7" s="43"/>
      <c r="Z7" s="43"/>
      <c r="AA7" s="10"/>
      <c r="AB7" s="10"/>
      <c r="AC7" s="10"/>
      <c r="AK7" s="80"/>
      <c r="AL7" s="81" t="s">
        <v>8</v>
      </c>
      <c r="AM7" s="77"/>
      <c r="AN7" s="74"/>
      <c r="AO7" s="78"/>
      <c r="AP7" s="85"/>
      <c r="AQ7" s="27"/>
      <c r="AR7" s="62"/>
      <c r="AS7" s="62"/>
      <c r="AT7" s="62"/>
      <c r="AU7" s="62"/>
      <c r="AV7" s="29"/>
      <c r="AW7" s="82"/>
      <c r="AZ7" s="37"/>
      <c r="BA7" s="37"/>
      <c r="BB7" s="37"/>
      <c r="BC7" s="14"/>
      <c r="BD7" s="14"/>
      <c r="BG7" s="10"/>
      <c r="BH7" s="10"/>
      <c r="BI7" s="14"/>
      <c r="BJ7" s="14"/>
      <c r="BK7" s="14"/>
      <c r="BL7" s="14"/>
      <c r="BM7" s="14"/>
      <c r="BR7" s="38"/>
      <c r="BS7" s="13"/>
    </row>
    <row r="8" spans="1:71" ht="12.75" customHeight="1">
      <c r="A8" s="11"/>
      <c r="B8" s="61" t="s">
        <v>36</v>
      </c>
      <c r="C8" s="32"/>
      <c r="D8" s="43"/>
      <c r="E8" s="43"/>
      <c r="F8" s="43"/>
      <c r="G8" s="43"/>
      <c r="H8" s="43"/>
      <c r="I8" s="43"/>
      <c r="J8" s="43"/>
      <c r="R8" s="43"/>
      <c r="S8" s="43"/>
      <c r="T8" s="31"/>
      <c r="U8" s="31"/>
      <c r="V8" s="43"/>
      <c r="W8" s="43"/>
      <c r="X8" s="43"/>
      <c r="Y8" s="43"/>
      <c r="AI8" s="31"/>
      <c r="AJ8" s="13"/>
      <c r="AK8" s="31"/>
      <c r="AM8" s="32"/>
      <c r="AN8" s="53"/>
      <c r="AO8" s="53"/>
      <c r="AS8" s="54"/>
      <c r="AT8" s="54"/>
      <c r="AV8" s="55"/>
      <c r="AW8" s="60"/>
      <c r="AZ8" s="37"/>
      <c r="BA8" s="37"/>
      <c r="BB8" s="37"/>
      <c r="BC8" s="14"/>
      <c r="BD8" s="14"/>
      <c r="BG8" s="10"/>
      <c r="BH8" s="10"/>
      <c r="BI8" s="14"/>
      <c r="BJ8" s="14"/>
      <c r="BK8" s="14"/>
      <c r="BL8" s="14"/>
      <c r="BM8" s="14"/>
      <c r="BR8" s="38"/>
      <c r="BS8" s="13"/>
    </row>
    <row r="9" spans="1:71" ht="12" customHeight="1">
      <c r="B9" s="61" t="s">
        <v>25</v>
      </c>
      <c r="C9" s="35"/>
      <c r="D9" s="36"/>
      <c r="E9" s="36"/>
      <c r="F9" s="36"/>
      <c r="G9" s="36"/>
      <c r="H9" s="36"/>
      <c r="S9" s="36"/>
      <c r="T9" s="39"/>
      <c r="U9" s="39"/>
      <c r="V9" s="36"/>
      <c r="W9" s="36"/>
      <c r="X9" s="36"/>
      <c r="Y9" s="36"/>
      <c r="AM9" s="40"/>
      <c r="AN9" s="41"/>
      <c r="AO9" s="41"/>
      <c r="AS9" s="41"/>
      <c r="AT9" s="41"/>
      <c r="AV9" s="50"/>
      <c r="AW9" s="50"/>
      <c r="AX9" s="50"/>
      <c r="AZ9" s="37"/>
      <c r="BA9" s="37"/>
      <c r="BB9" s="37"/>
      <c r="BC9" s="14"/>
      <c r="BD9" s="14"/>
      <c r="BG9" s="10"/>
      <c r="BH9" s="10"/>
      <c r="BI9" s="14"/>
      <c r="BJ9" s="14"/>
      <c r="BK9" s="14"/>
      <c r="BL9" s="14"/>
      <c r="BM9" s="14"/>
      <c r="BR9" s="38"/>
      <c r="BS9" s="13"/>
    </row>
    <row r="10" spans="1:71" ht="12" customHeight="1">
      <c r="B10" s="61"/>
      <c r="C10" s="35"/>
      <c r="D10" s="36"/>
      <c r="E10" s="36"/>
      <c r="F10" s="36"/>
      <c r="G10" s="36"/>
      <c r="H10" s="36"/>
      <c r="S10" s="36"/>
      <c r="T10" s="39"/>
      <c r="U10" s="39"/>
      <c r="V10" s="36"/>
      <c r="W10" s="36"/>
      <c r="X10" s="36"/>
      <c r="Y10" s="36"/>
      <c r="AM10" s="40"/>
      <c r="AN10" s="41"/>
      <c r="AO10" s="41"/>
      <c r="AS10" s="41"/>
      <c r="AT10" s="41"/>
      <c r="AV10" s="50"/>
      <c r="AW10" s="50"/>
      <c r="AX10" s="50"/>
      <c r="AZ10" s="37"/>
      <c r="BA10" s="37"/>
      <c r="BB10" s="37"/>
      <c r="BC10" s="14"/>
      <c r="BD10" s="14"/>
      <c r="BG10" s="10"/>
      <c r="BH10" s="10"/>
      <c r="BI10" s="14"/>
      <c r="BJ10" s="14"/>
      <c r="BK10" s="14"/>
      <c r="BL10" s="14"/>
      <c r="BM10" s="14"/>
      <c r="BR10" s="38"/>
      <c r="BS10" s="13"/>
    </row>
    <row r="11" spans="1:71" ht="12" customHeight="1">
      <c r="B11" s="61" t="s">
        <v>97</v>
      </c>
      <c r="C11" s="35"/>
      <c r="D11" s="36"/>
      <c r="E11" s="36"/>
      <c r="F11" s="36"/>
      <c r="G11" s="36"/>
      <c r="H11" s="36"/>
      <c r="S11" s="36"/>
      <c r="T11" s="39"/>
      <c r="U11" s="39"/>
      <c r="V11" s="36"/>
      <c r="W11" s="36"/>
      <c r="X11" s="36"/>
      <c r="Y11" s="36"/>
      <c r="AM11" s="40"/>
      <c r="AN11" s="41"/>
      <c r="AO11" s="41"/>
      <c r="AS11" s="41"/>
      <c r="AT11" s="41"/>
      <c r="AV11" s="50"/>
      <c r="AW11" s="50"/>
      <c r="AX11" s="50"/>
      <c r="AZ11" s="37"/>
      <c r="BA11" s="37"/>
      <c r="BB11" s="37"/>
      <c r="BC11" s="14"/>
      <c r="BD11" s="14"/>
      <c r="BG11" s="10"/>
      <c r="BH11" s="10"/>
      <c r="BI11" s="14"/>
      <c r="BJ11" s="14"/>
      <c r="BK11" s="14"/>
      <c r="BL11" s="14"/>
      <c r="BM11" s="14"/>
      <c r="BR11" s="38"/>
      <c r="BS11" s="13"/>
    </row>
    <row r="12" spans="1:71" ht="12" customHeight="1">
      <c r="B12" s="88"/>
      <c r="C12" s="35"/>
      <c r="D12" s="36"/>
      <c r="E12" s="36"/>
      <c r="F12" s="36"/>
      <c r="G12" s="36"/>
      <c r="H12" s="36"/>
      <c r="S12" s="36"/>
      <c r="T12" s="39"/>
      <c r="U12" s="39"/>
      <c r="V12" s="36"/>
      <c r="W12" s="36"/>
      <c r="X12" s="36"/>
      <c r="Y12" s="36"/>
      <c r="AM12" s="40"/>
      <c r="AN12" s="41"/>
      <c r="AO12" s="41"/>
      <c r="AS12" s="41"/>
      <c r="AT12" s="41"/>
      <c r="AV12" s="50"/>
      <c r="AW12" s="50"/>
      <c r="AX12" s="50"/>
      <c r="AZ12" s="37"/>
      <c r="BA12" s="37"/>
      <c r="BB12" s="37"/>
      <c r="BC12" s="14"/>
      <c r="BD12" s="14"/>
      <c r="BG12" s="10"/>
      <c r="BH12" s="10"/>
      <c r="BI12" s="14"/>
      <c r="BJ12" s="14"/>
      <c r="BK12" s="14"/>
      <c r="BL12" s="14"/>
      <c r="BM12" s="14"/>
      <c r="BR12" s="38"/>
      <c r="BS12" s="13"/>
    </row>
    <row r="13" spans="1:71" ht="12" customHeight="1">
      <c r="B13" s="88"/>
      <c r="C13" s="35"/>
      <c r="D13" s="36"/>
      <c r="E13" s="36"/>
      <c r="F13" s="36"/>
      <c r="G13" s="36"/>
      <c r="H13" s="36"/>
      <c r="S13" s="36"/>
      <c r="T13" s="39"/>
      <c r="U13" s="39"/>
      <c r="V13" s="36"/>
      <c r="W13" s="36"/>
      <c r="X13" s="36"/>
      <c r="Y13" s="36"/>
      <c r="AM13" s="40"/>
      <c r="AN13" s="41"/>
      <c r="AO13" s="41"/>
      <c r="AS13" s="41"/>
      <c r="AT13" s="41"/>
      <c r="AV13" s="50"/>
      <c r="AW13" s="50"/>
      <c r="AX13" s="50"/>
      <c r="AZ13" s="37"/>
      <c r="BA13" s="37"/>
      <c r="BB13" s="37"/>
      <c r="BC13" s="14"/>
      <c r="BD13" s="14"/>
      <c r="BG13" s="10"/>
      <c r="BH13" s="10"/>
      <c r="BI13" s="14"/>
      <c r="BJ13" s="14"/>
      <c r="BK13" s="14"/>
      <c r="BL13" s="14"/>
      <c r="BM13" s="14"/>
      <c r="BR13" s="38"/>
      <c r="BS13" s="13"/>
    </row>
    <row r="14" spans="1:71" ht="26.25" customHeight="1">
      <c r="B14" s="592"/>
      <c r="C14" s="592"/>
      <c r="D14" s="592"/>
      <c r="E14" s="592"/>
      <c r="F14" s="592"/>
      <c r="G14" s="592"/>
      <c r="H14" s="592"/>
      <c r="I14" s="592" t="s">
        <v>10</v>
      </c>
      <c r="J14" s="592"/>
      <c r="K14" s="592"/>
      <c r="L14" s="592"/>
      <c r="M14" s="592"/>
      <c r="N14" s="592"/>
      <c r="O14" s="592"/>
      <c r="P14" s="592"/>
      <c r="Q14" s="592"/>
      <c r="R14" s="592"/>
      <c r="S14" s="153"/>
      <c r="T14" s="153"/>
      <c r="U14" s="153"/>
      <c r="V14" s="153"/>
      <c r="W14" s="14"/>
      <c r="X14" s="14"/>
      <c r="Y14" s="14"/>
      <c r="Z14" s="593" t="s">
        <v>38</v>
      </c>
      <c r="AA14" s="593"/>
      <c r="AB14" s="593"/>
      <c r="AC14" s="593"/>
      <c r="AD14" s="593"/>
      <c r="AE14" s="593"/>
      <c r="AF14" s="593"/>
      <c r="AG14" s="593"/>
      <c r="AH14" s="593"/>
      <c r="AI14" s="593"/>
      <c r="AP14" s="11"/>
      <c r="AQ14" s="11"/>
      <c r="AR14" s="11"/>
      <c r="AV14" s="59"/>
    </row>
    <row r="15" spans="1:71" ht="22.5" customHeight="1">
      <c r="B15" s="493"/>
      <c r="C15" s="493"/>
      <c r="D15" s="493"/>
      <c r="I15" s="487" t="s">
        <v>76</v>
      </c>
      <c r="J15" s="487"/>
      <c r="K15" s="487"/>
      <c r="L15" s="487"/>
      <c r="M15" s="487"/>
      <c r="N15" s="487"/>
      <c r="O15" s="487"/>
      <c r="P15" s="487"/>
      <c r="Q15" s="487"/>
      <c r="R15" s="487"/>
      <c r="V15" s="2"/>
      <c r="W15" s="2"/>
      <c r="X15" s="2"/>
      <c r="Z15" s="487" t="s">
        <v>68</v>
      </c>
      <c r="AA15" s="487"/>
      <c r="AB15" s="487"/>
      <c r="AC15" s="487"/>
      <c r="AD15" s="487"/>
      <c r="AE15" s="487"/>
      <c r="AF15" s="487"/>
      <c r="AG15" s="487"/>
      <c r="AH15" s="487"/>
      <c r="AI15" s="487"/>
      <c r="AL15" s="32" t="s">
        <v>9</v>
      </c>
      <c r="AP15" s="486" t="s">
        <v>10</v>
      </c>
      <c r="AQ15" s="486"/>
      <c r="AR15" s="486"/>
      <c r="AU15" s="56" t="s">
        <v>33</v>
      </c>
    </row>
    <row r="16" spans="1:71" ht="15.75">
      <c r="I16" s="493" t="s">
        <v>77</v>
      </c>
      <c r="J16" s="493"/>
      <c r="K16" s="493"/>
      <c r="L16" s="493"/>
      <c r="M16" s="493"/>
      <c r="N16" s="493"/>
      <c r="O16" s="493"/>
      <c r="P16" s="493"/>
      <c r="Q16" s="493"/>
      <c r="R16" s="493"/>
      <c r="AL16" s="51" t="s">
        <v>13</v>
      </c>
      <c r="AM16" s="42"/>
      <c r="AN16" s="42"/>
      <c r="AO16" s="42"/>
      <c r="AP16" s="487" t="s">
        <v>30</v>
      </c>
      <c r="AQ16" s="487"/>
      <c r="AR16" s="487"/>
      <c r="AS16" s="42"/>
      <c r="AT16" s="42"/>
      <c r="AU16" s="52" t="s">
        <v>32</v>
      </c>
      <c r="AV16" s="42"/>
      <c r="AW16" s="42"/>
    </row>
    <row r="17" spans="3:35">
      <c r="AI17" s="45"/>
    </row>
    <row r="18" spans="3:35" ht="15" customHeight="1">
      <c r="C18" s="2"/>
      <c r="N18" s="2"/>
      <c r="O18" s="2"/>
      <c r="P18" s="2"/>
      <c r="V18" s="2"/>
      <c r="W18" s="2"/>
      <c r="X18" s="2"/>
      <c r="AD18" s="2"/>
      <c r="AE18" s="2"/>
      <c r="AF18" s="2"/>
      <c r="AG18" s="2"/>
      <c r="AH18" s="2"/>
    </row>
    <row r="19" spans="3:35" ht="15" customHeight="1">
      <c r="C19" s="2"/>
      <c r="N19" s="2"/>
      <c r="O19" s="2"/>
      <c r="P19" s="2"/>
      <c r="V19" s="2"/>
      <c r="W19" s="2"/>
      <c r="X19" s="2"/>
      <c r="AD19" s="2"/>
      <c r="AE19" s="2"/>
      <c r="AF19" s="2"/>
      <c r="AG19" s="2"/>
      <c r="AH19" s="2"/>
    </row>
    <row r="20" spans="3:35" ht="15" customHeight="1">
      <c r="C20" s="2"/>
      <c r="N20" s="2"/>
      <c r="O20" s="2"/>
      <c r="P20" s="2"/>
      <c r="V20" s="2"/>
      <c r="W20" s="2"/>
      <c r="X20" s="2"/>
      <c r="AD20" s="2"/>
      <c r="AE20" s="2"/>
      <c r="AF20" s="2"/>
      <c r="AG20" s="2"/>
      <c r="AH20" s="2"/>
    </row>
    <row r="21" spans="3:35" s="12" customFormat="1" ht="15" customHeight="1"/>
    <row r="22" spans="3:35" s="13" customFormat="1" ht="15" customHeight="1"/>
    <row r="23" spans="3:35" s="13" customFormat="1" ht="16.5" customHeight="1"/>
    <row r="24" spans="3:35" s="13" customFormat="1" ht="12"/>
    <row r="25" spans="3:35" s="13" customFormat="1" ht="12"/>
    <row r="26" spans="3:35">
      <c r="C26" s="2"/>
      <c r="N26" s="2"/>
      <c r="O26" s="2"/>
      <c r="P26" s="2"/>
      <c r="V26" s="2"/>
      <c r="W26" s="2"/>
      <c r="X26" s="2"/>
      <c r="AD26" s="2"/>
      <c r="AE26" s="2"/>
      <c r="AF26" s="2"/>
      <c r="AG26" s="2"/>
      <c r="AH26" s="2"/>
    </row>
    <row r="27" spans="3:35">
      <c r="C27" s="2"/>
      <c r="N27" s="2"/>
      <c r="O27" s="2"/>
      <c r="P27" s="2"/>
      <c r="V27" s="2"/>
      <c r="W27" s="2"/>
      <c r="X27" s="2"/>
      <c r="AD27" s="2"/>
      <c r="AE27" s="2"/>
      <c r="AF27" s="2"/>
      <c r="AG27" s="2"/>
      <c r="AH27" s="2"/>
    </row>
  </sheetData>
  <mergeCells count="31">
    <mergeCell ref="C1:F1"/>
    <mergeCell ref="A2:N2"/>
    <mergeCell ref="O2:AI2"/>
    <mergeCell ref="AM2:AP2"/>
    <mergeCell ref="A3:A5"/>
    <mergeCell ref="B3:B5"/>
    <mergeCell ref="C3:C5"/>
    <mergeCell ref="D3:AH3"/>
    <mergeCell ref="AP3:AS3"/>
    <mergeCell ref="AK4:AK5"/>
    <mergeCell ref="B14:H14"/>
    <mergeCell ref="I14:R14"/>
    <mergeCell ref="Z14:AI14"/>
    <mergeCell ref="B15:D15"/>
    <mergeCell ref="I15:R15"/>
    <mergeCell ref="Z15:AI15"/>
    <mergeCell ref="AW4:AW5"/>
    <mergeCell ref="AL4:AL5"/>
    <mergeCell ref="AM4:AM5"/>
    <mergeCell ref="AN4:AN5"/>
    <mergeCell ref="AO4:AO5"/>
    <mergeCell ref="AU4:AU5"/>
    <mergeCell ref="AV4:AV5"/>
    <mergeCell ref="AP15:AR15"/>
    <mergeCell ref="AT4:AT5"/>
    <mergeCell ref="I16:R16"/>
    <mergeCell ref="AP16:AR16"/>
    <mergeCell ref="AP4:AP5"/>
    <mergeCell ref="AQ4:AQ5"/>
    <mergeCell ref="AR4:AR5"/>
    <mergeCell ref="AS4:AS5"/>
  </mergeCells>
  <conditionalFormatting sqref="AK6:AL6 A6 AW6:AW8">
    <cfRule type="expression" dxfId="124" priority="18" stopIfTrue="1">
      <formula>$A6=""</formula>
    </cfRule>
  </conditionalFormatting>
  <conditionalFormatting sqref="AV14">
    <cfRule type="expression" dxfId="123" priority="17" stopIfTrue="1">
      <formula>$A7=""</formula>
    </cfRule>
  </conditionalFormatting>
  <conditionalFormatting sqref="AV6:AV7">
    <cfRule type="expression" dxfId="122" priority="16" stopIfTrue="1">
      <formula>$AL6=""</formula>
    </cfRule>
  </conditionalFormatting>
  <conditionalFormatting sqref="AM6:AM7 D6:AI6">
    <cfRule type="expression" dxfId="121" priority="13" stopIfTrue="1">
      <formula>AND(#REF!="Ders",$B6&gt;"")</formula>
    </cfRule>
    <cfRule type="expression" dxfId="120" priority="14" stopIfTrue="1">
      <formula>AND(OR(#REF!=6,#REF!=7),$B6&gt;"")</formula>
    </cfRule>
    <cfRule type="expression" dxfId="119" priority="15" stopIfTrue="1">
      <formula>$B6=""</formula>
    </cfRule>
  </conditionalFormatting>
  <conditionalFormatting sqref="D6:AH6">
    <cfRule type="expression" dxfId="118" priority="10" stopIfTrue="1">
      <formula>AND(#REF!="Ders",#REF!&gt;"")</formula>
    </cfRule>
    <cfRule type="expression" dxfId="117" priority="11" stopIfTrue="1">
      <formula>AND(OR(#REF!=6,#REF!=7),#REF!&gt;"")</formula>
    </cfRule>
    <cfRule type="expression" dxfId="116" priority="12" stopIfTrue="1">
      <formula>#REF!=""</formula>
    </cfRule>
  </conditionalFormatting>
  <conditionalFormatting sqref="AI5:AJ5">
    <cfRule type="cellIs" dxfId="115" priority="8" stopIfTrue="1" operator="equal">
      <formula>"Haz."</formula>
    </cfRule>
    <cfRule type="expression" dxfId="114" priority="9" stopIfTrue="1">
      <formula>#REF!&gt;5</formula>
    </cfRule>
  </conditionalFormatting>
  <conditionalFormatting sqref="C6">
    <cfRule type="expression" dxfId="113" priority="7" stopIfTrue="1">
      <formula>#REF!=""</formula>
    </cfRule>
  </conditionalFormatting>
  <conditionalFormatting sqref="D6:AH6">
    <cfRule type="expression" dxfId="112" priority="4" stopIfTrue="1">
      <formula>AND(#REF!="Ders",$B6&gt;"")</formula>
    </cfRule>
    <cfRule type="expression" dxfId="111" priority="5" stopIfTrue="1">
      <formula>AND(OR(#REF!=6,#REF!=7),$B6&gt;"")</formula>
    </cfRule>
    <cfRule type="expression" dxfId="110" priority="6" stopIfTrue="1">
      <formula>$B6=""</formula>
    </cfRule>
  </conditionalFormatting>
  <conditionalFormatting sqref="D6:AH6">
    <cfRule type="expression" dxfId="109" priority="1" stopIfTrue="1">
      <formula>AND(#REF!="Ders",$B6&gt;"")</formula>
    </cfRule>
    <cfRule type="expression" dxfId="108" priority="2" stopIfTrue="1">
      <formula>AND(OR(#REF!=6,#REF!=7),$B6&gt;"")</formula>
    </cfRule>
    <cfRule type="expression" dxfId="107" priority="3" stopIfTrue="1">
      <formula>$B6=""</formula>
    </cfRule>
  </conditionalFormatting>
  <pageMargins left="0.25" right="0.25" top="0.75" bottom="0.75" header="0.3" footer="0.3"/>
  <pageSetup paperSize="9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7"/>
  <sheetViews>
    <sheetView workbookViewId="0">
      <selection activeCell="E11" sqref="E11"/>
    </sheetView>
  </sheetViews>
  <sheetFormatPr defaultRowHeight="12.75"/>
  <cols>
    <col min="1" max="1" width="3" customWidth="1"/>
    <col min="2" max="2" width="15.140625" customWidth="1"/>
    <col min="3" max="3" width="9.7109375" customWidth="1"/>
    <col min="4" max="4" width="3.28515625" customWidth="1"/>
    <col min="5" max="5" width="3.140625" customWidth="1"/>
    <col min="6" max="6" width="3.28515625" customWidth="1"/>
    <col min="7" max="12" width="3.5703125" customWidth="1"/>
    <col min="13" max="13" width="4" customWidth="1"/>
    <col min="14" max="14" width="4.140625" customWidth="1"/>
    <col min="15" max="34" width="3.5703125" customWidth="1"/>
    <col min="35" max="35" width="7" customWidth="1"/>
  </cols>
  <sheetData>
    <row r="1" spans="1:49" ht="26.25" thickBot="1">
      <c r="A1" s="1"/>
      <c r="B1" s="15" t="s">
        <v>11</v>
      </c>
      <c r="C1" s="454" t="s">
        <v>110</v>
      </c>
      <c r="D1" s="455"/>
      <c r="E1" s="455"/>
      <c r="F1" s="456"/>
      <c r="G1" s="4"/>
      <c r="H1" s="4"/>
      <c r="I1" s="3"/>
      <c r="J1" s="3"/>
      <c r="K1" s="3"/>
      <c r="L1" s="3"/>
      <c r="M1" s="3"/>
      <c r="N1" s="5"/>
      <c r="O1" s="5"/>
      <c r="P1" s="5"/>
      <c r="Q1" s="3"/>
      <c r="R1" s="3"/>
      <c r="S1" s="3"/>
      <c r="T1" s="3"/>
      <c r="U1" s="3"/>
      <c r="V1" s="5"/>
      <c r="W1" s="5"/>
      <c r="X1" s="5"/>
      <c r="Y1" s="3"/>
      <c r="Z1" s="3"/>
      <c r="AA1" s="3"/>
      <c r="AB1" s="3"/>
      <c r="AC1" s="3"/>
      <c r="AD1" s="5"/>
      <c r="AE1" s="5"/>
      <c r="AF1" s="5"/>
      <c r="AG1" s="5"/>
      <c r="AH1" s="5"/>
      <c r="AI1" s="2"/>
      <c r="AJ1" s="2"/>
      <c r="AK1" s="2"/>
      <c r="AL1" s="2"/>
      <c r="AM1" s="2"/>
      <c r="AN1" s="2"/>
      <c r="AO1" s="2"/>
      <c r="AP1" s="2"/>
      <c r="AQ1" s="2"/>
      <c r="AR1" s="17"/>
      <c r="AS1" s="17"/>
      <c r="AT1" s="2"/>
      <c r="AU1" s="25"/>
      <c r="AV1" s="2"/>
      <c r="AW1" s="2"/>
    </row>
    <row r="2" spans="1:49" ht="21" thickBot="1">
      <c r="A2" s="594" t="s">
        <v>14</v>
      </c>
      <c r="B2" s="594"/>
      <c r="C2" s="594"/>
      <c r="D2" s="594"/>
      <c r="E2" s="594"/>
      <c r="F2" s="594"/>
      <c r="G2" s="594"/>
      <c r="H2" s="594"/>
      <c r="I2" s="594"/>
      <c r="J2" s="594"/>
      <c r="K2" s="594"/>
      <c r="L2" s="594"/>
      <c r="M2" s="594"/>
      <c r="N2" s="594"/>
      <c r="O2" s="494" t="s">
        <v>94</v>
      </c>
      <c r="P2" s="494"/>
      <c r="Q2" s="494"/>
      <c r="R2" s="494"/>
      <c r="S2" s="494"/>
      <c r="T2" s="494"/>
      <c r="U2" s="494"/>
      <c r="V2" s="494"/>
      <c r="W2" s="494"/>
      <c r="X2" s="494"/>
      <c r="Y2" s="494"/>
      <c r="Z2" s="494"/>
      <c r="AA2" s="494"/>
      <c r="AB2" s="494"/>
      <c r="AC2" s="494"/>
      <c r="AD2" s="494"/>
      <c r="AE2" s="494"/>
      <c r="AF2" s="494"/>
      <c r="AG2" s="494"/>
      <c r="AH2" s="494"/>
      <c r="AI2" s="494"/>
      <c r="AJ2" s="22"/>
      <c r="AK2" s="7"/>
      <c r="AL2" s="34" t="s">
        <v>0</v>
      </c>
      <c r="AM2" s="454" t="str">
        <f>C1</f>
        <v>2011 Mayıs</v>
      </c>
      <c r="AN2" s="455"/>
      <c r="AO2" s="455"/>
      <c r="AP2" s="456"/>
      <c r="AQ2" s="47"/>
      <c r="AR2" s="33"/>
      <c r="AS2" s="8"/>
      <c r="AT2" s="86" t="s">
        <v>31</v>
      </c>
      <c r="AU2" s="87">
        <v>5.3504999999999997E-2</v>
      </c>
      <c r="AV2" s="7"/>
      <c r="AW2" s="7"/>
    </row>
    <row r="3" spans="1:49" ht="25.5" customHeight="1" thickBot="1">
      <c r="A3" s="459" t="s">
        <v>1</v>
      </c>
      <c r="B3" s="461" t="s">
        <v>2</v>
      </c>
      <c r="C3" s="461" t="s">
        <v>3</v>
      </c>
      <c r="D3" s="463" t="str">
        <f>C1</f>
        <v>2011 Mayıs</v>
      </c>
      <c r="E3" s="464"/>
      <c r="F3" s="464"/>
      <c r="G3" s="464"/>
      <c r="H3" s="464"/>
      <c r="I3" s="464"/>
      <c r="J3" s="464"/>
      <c r="K3" s="464"/>
      <c r="L3" s="464"/>
      <c r="M3" s="464"/>
      <c r="N3" s="464"/>
      <c r="O3" s="464"/>
      <c r="P3" s="464"/>
      <c r="Q3" s="464"/>
      <c r="R3" s="464"/>
      <c r="S3" s="464"/>
      <c r="T3" s="464"/>
      <c r="U3" s="464"/>
      <c r="V3" s="464"/>
      <c r="W3" s="464"/>
      <c r="X3" s="464"/>
      <c r="Y3" s="464"/>
      <c r="Z3" s="464"/>
      <c r="AA3" s="464"/>
      <c r="AB3" s="464"/>
      <c r="AC3" s="464"/>
      <c r="AD3" s="464"/>
      <c r="AE3" s="464"/>
      <c r="AF3" s="464"/>
      <c r="AG3" s="464"/>
      <c r="AH3" s="465"/>
      <c r="AI3" s="83"/>
      <c r="AJ3" s="18"/>
      <c r="AK3" s="20"/>
      <c r="AL3" s="21"/>
      <c r="AM3" s="21"/>
      <c r="AN3" s="21"/>
      <c r="AO3" s="21"/>
      <c r="AP3" s="466" t="s">
        <v>5</v>
      </c>
      <c r="AQ3" s="467"/>
      <c r="AR3" s="467"/>
      <c r="AS3" s="468"/>
      <c r="AT3" s="16"/>
      <c r="AU3" s="21"/>
      <c r="AV3" s="20"/>
      <c r="AW3" s="21"/>
    </row>
    <row r="4" spans="1:49" ht="57.75" customHeight="1">
      <c r="A4" s="460"/>
      <c r="B4" s="462"/>
      <c r="C4" s="462"/>
      <c r="D4" s="227" t="s">
        <v>45</v>
      </c>
      <c r="E4" s="181" t="s">
        <v>37</v>
      </c>
      <c r="F4" s="181" t="s">
        <v>40</v>
      </c>
      <c r="G4" s="181" t="s">
        <v>41</v>
      </c>
      <c r="H4" s="181" t="s">
        <v>42</v>
      </c>
      <c r="I4" s="181" t="s">
        <v>43</v>
      </c>
      <c r="J4" s="227" t="s">
        <v>44</v>
      </c>
      <c r="K4" s="227" t="s">
        <v>45</v>
      </c>
      <c r="L4" s="181" t="s">
        <v>37</v>
      </c>
      <c r="M4" s="181" t="s">
        <v>40</v>
      </c>
      <c r="N4" s="181" t="s">
        <v>41</v>
      </c>
      <c r="O4" s="181" t="s">
        <v>42</v>
      </c>
      <c r="P4" s="181" t="s">
        <v>43</v>
      </c>
      <c r="Q4" s="227" t="s">
        <v>44</v>
      </c>
      <c r="R4" s="227" t="s">
        <v>45</v>
      </c>
      <c r="S4" s="181" t="s">
        <v>37</v>
      </c>
      <c r="T4" s="181" t="s">
        <v>40</v>
      </c>
      <c r="U4" s="181" t="s">
        <v>41</v>
      </c>
      <c r="V4" s="181" t="s">
        <v>42</v>
      </c>
      <c r="W4" s="181" t="s">
        <v>43</v>
      </c>
      <c r="X4" s="227" t="s">
        <v>44</v>
      </c>
      <c r="Y4" s="227" t="s">
        <v>45</v>
      </c>
      <c r="Z4" s="181" t="s">
        <v>37</v>
      </c>
      <c r="AA4" s="181" t="s">
        <v>40</v>
      </c>
      <c r="AB4" s="181" t="s">
        <v>41</v>
      </c>
      <c r="AC4" s="181" t="s">
        <v>42</v>
      </c>
      <c r="AD4" s="181" t="s">
        <v>43</v>
      </c>
      <c r="AE4" s="227" t="s">
        <v>44</v>
      </c>
      <c r="AF4" s="227" t="s">
        <v>45</v>
      </c>
      <c r="AG4" s="181" t="s">
        <v>37</v>
      </c>
      <c r="AH4" s="181" t="s">
        <v>40</v>
      </c>
      <c r="AI4" s="180" t="s">
        <v>18</v>
      </c>
      <c r="AJ4" s="9"/>
      <c r="AK4" s="469" t="s">
        <v>12</v>
      </c>
      <c r="AL4" s="475" t="s">
        <v>2</v>
      </c>
      <c r="AM4" s="471" t="s">
        <v>4</v>
      </c>
      <c r="AN4" s="477" t="s">
        <v>28</v>
      </c>
      <c r="AO4" s="477" t="s">
        <v>29</v>
      </c>
      <c r="AP4" s="477" t="s">
        <v>27</v>
      </c>
      <c r="AQ4" s="481" t="s">
        <v>16</v>
      </c>
      <c r="AR4" s="479" t="s">
        <v>34</v>
      </c>
      <c r="AS4" s="479" t="s">
        <v>26</v>
      </c>
      <c r="AT4" s="477" t="s">
        <v>7</v>
      </c>
      <c r="AU4" s="483" t="s">
        <v>6</v>
      </c>
      <c r="AV4" s="471" t="s">
        <v>17</v>
      </c>
      <c r="AW4" s="473" t="s">
        <v>1</v>
      </c>
    </row>
    <row r="5" spans="1:49">
      <c r="A5" s="460"/>
      <c r="B5" s="462"/>
      <c r="C5" s="462"/>
      <c r="D5" s="228">
        <v>1</v>
      </c>
      <c r="E5" s="162">
        <v>2</v>
      </c>
      <c r="F5" s="162">
        <v>3</v>
      </c>
      <c r="G5" s="162">
        <v>4</v>
      </c>
      <c r="H5" s="162">
        <v>5</v>
      </c>
      <c r="I5" s="162">
        <v>6</v>
      </c>
      <c r="J5" s="228">
        <v>7</v>
      </c>
      <c r="K5" s="228">
        <v>8</v>
      </c>
      <c r="L5" s="162">
        <v>9</v>
      </c>
      <c r="M5" s="162">
        <v>10</v>
      </c>
      <c r="N5" s="162">
        <v>11</v>
      </c>
      <c r="O5" s="162">
        <v>12</v>
      </c>
      <c r="P5" s="162">
        <v>13</v>
      </c>
      <c r="Q5" s="228">
        <v>14</v>
      </c>
      <c r="R5" s="228">
        <v>15</v>
      </c>
      <c r="S5" s="162">
        <v>16</v>
      </c>
      <c r="T5" s="162">
        <v>17</v>
      </c>
      <c r="U5" s="162">
        <v>18</v>
      </c>
      <c r="V5" s="162">
        <v>19</v>
      </c>
      <c r="W5" s="162">
        <v>20</v>
      </c>
      <c r="X5" s="228">
        <v>21</v>
      </c>
      <c r="Y5" s="228">
        <v>22</v>
      </c>
      <c r="Z5" s="162">
        <v>23</v>
      </c>
      <c r="AA5" s="162">
        <v>24</v>
      </c>
      <c r="AB5" s="162">
        <v>25</v>
      </c>
      <c r="AC5" s="162">
        <v>26</v>
      </c>
      <c r="AD5" s="162">
        <v>27</v>
      </c>
      <c r="AE5" s="228">
        <v>28</v>
      </c>
      <c r="AF5" s="228">
        <v>29</v>
      </c>
      <c r="AG5" s="162">
        <v>30</v>
      </c>
      <c r="AH5" s="162">
        <v>31</v>
      </c>
      <c r="AI5" s="176"/>
      <c r="AJ5" s="19"/>
      <c r="AK5" s="470"/>
      <c r="AL5" s="476"/>
      <c r="AM5" s="472"/>
      <c r="AN5" s="478"/>
      <c r="AO5" s="478"/>
      <c r="AP5" s="478"/>
      <c r="AQ5" s="482"/>
      <c r="AR5" s="480"/>
      <c r="AS5" s="480"/>
      <c r="AT5" s="478"/>
      <c r="AU5" s="484"/>
      <c r="AV5" s="472"/>
      <c r="AW5" s="474"/>
    </row>
    <row r="6" spans="1:49" ht="36.75" customHeight="1">
      <c r="A6" s="154">
        <v>1</v>
      </c>
      <c r="B6" s="163" t="s">
        <v>47</v>
      </c>
      <c r="C6" s="167" t="s">
        <v>91</v>
      </c>
      <c r="D6" s="229"/>
      <c r="E6" s="197">
        <v>2</v>
      </c>
      <c r="F6" s="197">
        <v>4</v>
      </c>
      <c r="G6" s="197">
        <v>2</v>
      </c>
      <c r="H6" s="197">
        <v>2</v>
      </c>
      <c r="I6" s="198">
        <v>7</v>
      </c>
      <c r="J6" s="230"/>
      <c r="K6" s="230"/>
      <c r="L6" s="197">
        <v>2</v>
      </c>
      <c r="M6" s="197">
        <v>4</v>
      </c>
      <c r="N6" s="197">
        <v>2</v>
      </c>
      <c r="O6" s="197">
        <v>2</v>
      </c>
      <c r="P6" s="198">
        <v>7</v>
      </c>
      <c r="Q6" s="231"/>
      <c r="R6" s="229"/>
      <c r="S6" s="197">
        <v>2</v>
      </c>
      <c r="T6" s="197">
        <v>4</v>
      </c>
      <c r="U6" s="197">
        <v>2</v>
      </c>
      <c r="V6" s="197">
        <v>2</v>
      </c>
      <c r="W6" s="198">
        <v>7</v>
      </c>
      <c r="X6" s="231"/>
      <c r="Y6" s="229"/>
      <c r="Z6" s="197">
        <v>2</v>
      </c>
      <c r="AA6" s="197">
        <v>4</v>
      </c>
      <c r="AB6" s="197">
        <v>2</v>
      </c>
      <c r="AC6" s="197">
        <v>2</v>
      </c>
      <c r="AD6" s="198">
        <v>7</v>
      </c>
      <c r="AE6" s="231"/>
      <c r="AF6" s="229"/>
      <c r="AG6" s="197">
        <v>2</v>
      </c>
      <c r="AH6" s="197">
        <v>4</v>
      </c>
      <c r="AI6" s="177">
        <f>SUM(D6:AH6)</f>
        <v>74</v>
      </c>
      <c r="AJ6" s="19"/>
      <c r="AK6" s="161"/>
      <c r="AL6" s="160"/>
      <c r="AM6" s="152"/>
      <c r="AN6" s="157"/>
      <c r="AO6" s="157"/>
      <c r="AP6" s="157"/>
      <c r="AQ6" s="158"/>
      <c r="AR6" s="159"/>
      <c r="AS6" s="159"/>
      <c r="AT6" s="157"/>
      <c r="AU6" s="156"/>
      <c r="AV6" s="152"/>
      <c r="AW6" s="151"/>
    </row>
    <row r="7" spans="1:49" ht="33" customHeight="1">
      <c r="A7" s="596" t="s">
        <v>93</v>
      </c>
      <c r="B7" s="596"/>
      <c r="C7" s="596"/>
      <c r="D7" s="596"/>
      <c r="E7" s="596"/>
      <c r="F7" s="596"/>
      <c r="G7" s="596"/>
      <c r="H7" s="596"/>
      <c r="I7" s="596"/>
      <c r="J7" s="596"/>
      <c r="K7" s="596"/>
      <c r="L7" s="596"/>
      <c r="M7" s="596"/>
      <c r="N7" s="596"/>
      <c r="O7" s="596"/>
      <c r="P7" s="596"/>
      <c r="Q7" s="596"/>
      <c r="R7" s="596"/>
      <c r="S7" s="596"/>
      <c r="T7" s="596"/>
      <c r="U7" s="596"/>
      <c r="V7" s="596"/>
      <c r="W7" s="596"/>
      <c r="X7" s="596"/>
      <c r="Y7" s="596"/>
      <c r="Z7" s="596"/>
      <c r="AA7" s="596"/>
      <c r="AB7" s="596"/>
      <c r="AC7" s="596"/>
      <c r="AD7" s="596"/>
      <c r="AE7" s="596"/>
      <c r="AF7" s="596"/>
      <c r="AG7" s="596"/>
      <c r="AH7" s="596"/>
      <c r="AI7" s="178"/>
      <c r="AJ7" s="2"/>
      <c r="AK7" s="2"/>
      <c r="AL7" s="2"/>
      <c r="AM7" s="40"/>
      <c r="AN7" s="41"/>
      <c r="AO7" s="41"/>
      <c r="AP7" s="2"/>
      <c r="AQ7" s="2"/>
      <c r="AR7" s="2"/>
      <c r="AS7" s="41"/>
      <c r="AT7" s="41"/>
      <c r="AU7" s="2"/>
      <c r="AV7" s="50"/>
      <c r="AW7" s="50"/>
    </row>
    <row r="8" spans="1:49" ht="31.5" customHeight="1">
      <c r="A8" s="199" t="s">
        <v>102</v>
      </c>
      <c r="B8" s="199"/>
      <c r="C8" s="199"/>
      <c r="D8" s="199"/>
      <c r="E8" s="199"/>
      <c r="F8" s="199"/>
      <c r="G8" s="199"/>
      <c r="H8" s="199"/>
      <c r="I8" s="199"/>
      <c r="J8" s="199"/>
      <c r="K8" s="199"/>
      <c r="L8" s="199"/>
      <c r="M8" s="199"/>
      <c r="N8" s="199"/>
      <c r="O8" s="199"/>
      <c r="P8" s="199"/>
      <c r="Q8" s="199"/>
      <c r="R8" s="199"/>
      <c r="S8" s="199"/>
      <c r="T8" s="199"/>
      <c r="U8" s="14"/>
      <c r="V8" s="14"/>
      <c r="AD8" s="107"/>
      <c r="AE8" s="107"/>
      <c r="AF8" s="179"/>
      <c r="AG8" s="179"/>
      <c r="AH8" s="179"/>
      <c r="AI8" s="2"/>
      <c r="AJ8" s="2"/>
      <c r="AK8" s="2"/>
      <c r="AL8" s="2"/>
      <c r="AM8" s="40"/>
      <c r="AN8" s="41"/>
      <c r="AO8" s="41"/>
      <c r="AP8" s="2"/>
      <c r="AQ8" s="2"/>
      <c r="AR8" s="2"/>
      <c r="AS8" s="41"/>
      <c r="AT8" s="41"/>
      <c r="AU8" s="2"/>
      <c r="AV8" s="50"/>
      <c r="AW8" s="50"/>
    </row>
    <row r="9" spans="1:49" ht="42.75" customHeight="1">
      <c r="A9" s="595" t="s">
        <v>101</v>
      </c>
      <c r="B9" s="595"/>
      <c r="C9" s="595"/>
      <c r="D9" s="595"/>
      <c r="E9" s="595"/>
      <c r="F9" s="595"/>
      <c r="G9" s="595"/>
      <c r="H9" s="595"/>
      <c r="I9" s="595"/>
      <c r="J9" s="595"/>
      <c r="K9" s="595"/>
      <c r="L9" s="595"/>
      <c r="M9" s="595"/>
      <c r="N9" s="595"/>
      <c r="O9" s="595"/>
      <c r="P9" s="595"/>
      <c r="Q9" s="595"/>
      <c r="R9" s="595"/>
      <c r="S9" s="595"/>
      <c r="T9" s="595"/>
      <c r="U9" s="595"/>
      <c r="V9" s="595"/>
      <c r="W9" s="595"/>
      <c r="X9" s="595"/>
      <c r="Y9" s="595"/>
      <c r="Z9" s="595"/>
      <c r="AA9" s="595"/>
      <c r="AB9" s="595"/>
      <c r="AC9" s="595"/>
      <c r="AD9" s="595"/>
      <c r="AE9" s="595"/>
      <c r="AF9" s="595"/>
      <c r="AG9" s="595"/>
      <c r="AH9" s="595"/>
      <c r="AI9" s="2"/>
      <c r="AJ9" s="2"/>
      <c r="AK9" s="2"/>
      <c r="AL9" s="2"/>
      <c r="AM9" s="40"/>
      <c r="AN9" s="41"/>
      <c r="AO9" s="41"/>
      <c r="AP9" s="2"/>
      <c r="AQ9" s="2"/>
      <c r="AR9" s="2"/>
      <c r="AS9" s="41"/>
      <c r="AT9" s="41"/>
      <c r="AU9" s="2"/>
      <c r="AV9" s="50"/>
      <c r="AW9" s="50"/>
    </row>
    <row r="10" spans="1:49" ht="14.25">
      <c r="A10" s="2"/>
      <c r="B10" s="32" t="s">
        <v>9</v>
      </c>
      <c r="C10" s="28"/>
      <c r="D10" s="2"/>
      <c r="E10" s="2"/>
      <c r="F10" s="2"/>
      <c r="G10" s="2"/>
      <c r="H10" s="2"/>
      <c r="I10" s="597" t="s">
        <v>10</v>
      </c>
      <c r="J10" s="597"/>
      <c r="K10" s="597"/>
      <c r="L10" s="597"/>
      <c r="M10" s="597"/>
      <c r="N10" s="597"/>
      <c r="O10" s="597"/>
      <c r="P10" s="597"/>
      <c r="Q10" s="597"/>
      <c r="R10" s="597"/>
      <c r="S10" s="2"/>
      <c r="T10" s="2"/>
      <c r="U10" s="2"/>
      <c r="V10" s="10"/>
      <c r="W10" s="14"/>
      <c r="AB10" s="14"/>
      <c r="AC10" s="14"/>
      <c r="AD10" s="107" t="s">
        <v>38</v>
      </c>
      <c r="AE10" s="107"/>
      <c r="AF10" s="107"/>
      <c r="AG10" s="107"/>
      <c r="AH10" s="107"/>
      <c r="AI10" s="2"/>
      <c r="AJ10" s="2"/>
      <c r="AK10" s="2"/>
      <c r="AL10" s="2"/>
      <c r="AM10" s="2"/>
      <c r="AN10" s="2"/>
      <c r="AO10" s="2"/>
      <c r="AP10" s="11"/>
      <c r="AQ10" s="11"/>
      <c r="AR10" s="11"/>
      <c r="AS10" s="2"/>
      <c r="AT10" s="2"/>
      <c r="AU10" s="2"/>
      <c r="AV10" s="59"/>
      <c r="AW10" s="2"/>
    </row>
    <row r="11" spans="1:49" ht="15.75">
      <c r="A11" s="2"/>
      <c r="B11" s="51" t="s">
        <v>13</v>
      </c>
      <c r="C11" s="2"/>
      <c r="I11" s="487" t="s">
        <v>81</v>
      </c>
      <c r="J11" s="487"/>
      <c r="K11" s="487"/>
      <c r="L11" s="487"/>
      <c r="M11" s="487"/>
      <c r="N11" s="487"/>
      <c r="O11" s="487"/>
      <c r="P11" s="487"/>
      <c r="Q11" s="487"/>
      <c r="R11" s="487"/>
      <c r="W11" s="2"/>
      <c r="AB11" s="2"/>
      <c r="AC11" s="2"/>
      <c r="AD11" s="52" t="s">
        <v>68</v>
      </c>
      <c r="AE11" s="52"/>
      <c r="AF11" s="52"/>
      <c r="AG11" s="52"/>
      <c r="AH11" s="52"/>
      <c r="AI11" s="2"/>
      <c r="AJ11" s="2"/>
      <c r="AK11" s="2"/>
      <c r="AL11" s="32" t="s">
        <v>9</v>
      </c>
      <c r="AM11" s="2"/>
      <c r="AN11" s="2"/>
      <c r="AO11" s="2"/>
      <c r="AP11" s="486" t="s">
        <v>10</v>
      </c>
      <c r="AQ11" s="486"/>
      <c r="AR11" s="486"/>
      <c r="AS11" s="2"/>
      <c r="AT11" s="2"/>
      <c r="AU11" s="56" t="s">
        <v>33</v>
      </c>
      <c r="AV11" s="2"/>
      <c r="AW11" s="2"/>
    </row>
    <row r="12" spans="1:49" ht="15.75">
      <c r="A12" s="2"/>
      <c r="B12" s="185" t="s">
        <v>99</v>
      </c>
      <c r="C12" s="6"/>
      <c r="L12" s="184" t="s">
        <v>69</v>
      </c>
      <c r="M12" s="184"/>
      <c r="N12" s="184"/>
      <c r="AF12" s="10"/>
      <c r="AG12" s="10"/>
      <c r="AH12" s="10"/>
      <c r="AI12" s="2"/>
      <c r="AJ12" s="2"/>
      <c r="AK12" s="2"/>
      <c r="AL12" s="51" t="s">
        <v>13</v>
      </c>
      <c r="AM12" s="42"/>
      <c r="AN12" s="42"/>
      <c r="AO12" s="42"/>
      <c r="AP12" s="487" t="s">
        <v>30</v>
      </c>
      <c r="AQ12" s="487"/>
      <c r="AR12" s="487"/>
      <c r="AS12" s="42"/>
      <c r="AT12" s="42"/>
      <c r="AU12" s="52" t="s">
        <v>32</v>
      </c>
      <c r="AV12" s="42"/>
      <c r="AW12" s="42"/>
    </row>
    <row r="22" spans="2:3">
      <c r="B22" s="166"/>
      <c r="C22" s="166"/>
    </row>
    <row r="23" spans="2:3">
      <c r="B23" s="166"/>
      <c r="C23" s="166"/>
    </row>
    <row r="24" spans="2:3">
      <c r="B24" s="166"/>
      <c r="C24" s="166"/>
    </row>
    <row r="25" spans="2:3">
      <c r="B25" s="166"/>
      <c r="C25" s="166"/>
    </row>
    <row r="26" spans="2:3">
      <c r="B26" s="166"/>
      <c r="C26" s="166"/>
    </row>
    <row r="27" spans="2:3">
      <c r="B27" s="117"/>
      <c r="C27" s="166"/>
    </row>
  </sheetData>
  <mergeCells count="28">
    <mergeCell ref="AW4:AW5"/>
    <mergeCell ref="AL4:AL5"/>
    <mergeCell ref="AM4:AM5"/>
    <mergeCell ref="AN4:AN5"/>
    <mergeCell ref="AO4:AO5"/>
    <mergeCell ref="AP4:AP5"/>
    <mergeCell ref="AU4:AU5"/>
    <mergeCell ref="AV4:AV5"/>
    <mergeCell ref="AT4:AT5"/>
    <mergeCell ref="AP12:AR12"/>
    <mergeCell ref="I11:R11"/>
    <mergeCell ref="AP11:AR11"/>
    <mergeCell ref="A9:AH9"/>
    <mergeCell ref="AP3:AS3"/>
    <mergeCell ref="AK4:AK5"/>
    <mergeCell ref="AQ4:AQ5"/>
    <mergeCell ref="AR4:AR5"/>
    <mergeCell ref="AS4:AS5"/>
    <mergeCell ref="A7:AH7"/>
    <mergeCell ref="I10:R10"/>
    <mergeCell ref="C1:F1"/>
    <mergeCell ref="A2:N2"/>
    <mergeCell ref="O2:AI2"/>
    <mergeCell ref="AM2:AP2"/>
    <mergeCell ref="A3:A5"/>
    <mergeCell ref="B3:B5"/>
    <mergeCell ref="C3:C5"/>
    <mergeCell ref="D3:AH3"/>
  </mergeCells>
  <conditionalFormatting sqref="AV10">
    <cfRule type="expression" dxfId="106" priority="7" stopIfTrue="1">
      <formula>#REF!=""</formula>
    </cfRule>
  </conditionalFormatting>
  <conditionalFormatting sqref="AI6">
    <cfRule type="expression" dxfId="105" priority="3" stopIfTrue="1">
      <formula>AND(#REF!="Ders",$B6&gt;"")</formula>
    </cfRule>
    <cfRule type="expression" dxfId="104" priority="4" stopIfTrue="1">
      <formula>AND(OR(#REF!=6,#REF!=7),$B6&gt;"")</formula>
    </cfRule>
    <cfRule type="expression" dxfId="103" priority="5" stopIfTrue="1">
      <formula>$B6=""</formula>
    </cfRule>
  </conditionalFormatting>
  <conditionalFormatting sqref="AI5:AJ6">
    <cfRule type="cellIs" dxfId="102" priority="1" stopIfTrue="1" operator="equal">
      <formula>"Haz."</formula>
    </cfRule>
    <cfRule type="expression" dxfId="101" priority="2" stopIfTrue="1">
      <formula>#REF!&gt;5</formula>
    </cfRule>
  </conditionalFormatting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19</vt:i4>
      </vt:variant>
      <vt:variant>
        <vt:lpstr>Adlandırılmış Aralıklar</vt:lpstr>
      </vt:variant>
      <vt:variant>
        <vt:i4>12</vt:i4>
      </vt:variant>
    </vt:vector>
  </HeadingPairs>
  <TitlesOfParts>
    <vt:vector size="31" baseType="lpstr">
      <vt:lpstr>EBRU-hazime HANIM</vt:lpstr>
      <vt:lpstr>MUSTAFA GÜNEYLİ-İME</vt:lpstr>
      <vt:lpstr>MUSTAFA GÜNEYLİ ahmet vapu-MAAŞ</vt:lpstr>
      <vt:lpstr>EK DERS ÜCRET PUANTAJ ÇİZELGESİ</vt:lpstr>
      <vt:lpstr>Sayfa3</vt:lpstr>
      <vt:lpstr>Sayfa4</vt:lpstr>
      <vt:lpstr>Sayfa2</vt:lpstr>
      <vt:lpstr>vezir vural</vt:lpstr>
      <vt:lpstr>etş ek ders </vt:lpstr>
      <vt:lpstr>etşmaaş </vt:lpstr>
      <vt:lpstr>Ergülü Bey </vt:lpstr>
      <vt:lpstr>USTALIK</vt:lpstr>
      <vt:lpstr>iş kur </vt:lpstr>
      <vt:lpstr>etş açık lise sınav</vt:lpstr>
      <vt:lpstr>Sayfa1</vt:lpstr>
      <vt:lpstr>GAMP</vt:lpstr>
      <vt:lpstr>gamp ime </vt:lpstr>
      <vt:lpstr>AÇIK LİSE+İLKÖĞRETİM  OK SIN.</vt:lpstr>
      <vt:lpstr>AÇIKLAMALAR</vt:lpstr>
      <vt:lpstr>'AÇIK LİSE+İLKÖĞRETİM  OK SIN.'!Yazdırma_Alanı</vt:lpstr>
      <vt:lpstr>'EBRU-hazime HANIM'!Yazdırma_Alanı</vt:lpstr>
      <vt:lpstr>'EK DERS ÜCRET PUANTAJ ÇİZELGESİ'!Yazdırma_Alanı</vt:lpstr>
      <vt:lpstr>'Ergülü Bey '!Yazdırma_Alanı</vt:lpstr>
      <vt:lpstr>'etş açık lise sınav'!Yazdırma_Alanı</vt:lpstr>
      <vt:lpstr>'etş ek ders '!Yazdırma_Alanı</vt:lpstr>
      <vt:lpstr>'etşmaaş '!Yazdırma_Alanı</vt:lpstr>
      <vt:lpstr>GAMP!Yazdırma_Alanı</vt:lpstr>
      <vt:lpstr>'gamp ime '!Yazdırma_Alanı</vt:lpstr>
      <vt:lpstr>'MUSTAFA GÜNEYLİ ahmet vapu-MAAŞ'!Yazdırma_Alanı</vt:lpstr>
      <vt:lpstr>'MUSTAFA GÜNEYLİ-İME'!Yazdırma_Alanı</vt:lpstr>
      <vt:lpstr>'vezir vural'!Yazdırma_Alanı</vt:lpstr>
    </vt:vector>
  </TitlesOfParts>
  <Company>KARS ÇEM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KARS ÇIRAKLIK EĞİTİMİ MERKEZİ</dc:creator>
  <cp:lastModifiedBy>hanbilisim</cp:lastModifiedBy>
  <cp:lastPrinted>2022-01-07T06:06:16Z</cp:lastPrinted>
  <dcterms:created xsi:type="dcterms:W3CDTF">2002-11-01T08:24:57Z</dcterms:created>
  <dcterms:modified xsi:type="dcterms:W3CDTF">2022-10-02T19:18:00Z</dcterms:modified>
</cp:coreProperties>
</file>